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<sst xmlns="http://schemas.openxmlformats.org/spreadsheetml/2006/main" count="300" uniqueCount="53">
  <si>
    <t>Наименование услуги</t>
  </si>
  <si>
    <t>а) мелкий ремонт полов, оконных и дверных заполнений 
( мест общего пользования)</t>
  </si>
  <si>
    <t>б) укрепление и замена водосточных труб</t>
  </si>
  <si>
    <t xml:space="preserve">в) ремонт входов,козырьков , отдельных ступеней и пр. мелкий </t>
  </si>
  <si>
    <t>ремонт конструктивных элементов здания.</t>
  </si>
  <si>
    <t>Материал:</t>
  </si>
  <si>
    <t>Зар.плата:</t>
  </si>
  <si>
    <t>Отчисления 30.2%</t>
  </si>
  <si>
    <t>Транспортные расходы:</t>
  </si>
  <si>
    <t>2) Устранение небольших неисправностей всех видов</t>
  </si>
  <si>
    <t xml:space="preserve">кровли и протечек в отдельных местах кровли, ремонт кровли </t>
  </si>
  <si>
    <t>не более 10 % ,очистка кровли от мусора .</t>
  </si>
  <si>
    <t>а) конструктивных элементов зданий</t>
  </si>
  <si>
    <t>б) сантехсистем ,отопления , электрических устройств.</t>
  </si>
  <si>
    <t>4) Техническое обслуживание и проведение аварийно-</t>
  </si>
  <si>
    <t xml:space="preserve">восстановительных работ по сантехсистемам , отопления, </t>
  </si>
  <si>
    <t>электротехнических устройств.</t>
  </si>
  <si>
    <t>б) уборка мусора на контейнерных площадках</t>
  </si>
  <si>
    <t>Начислено
за оказанные 
услуги,руб с ндс</t>
  </si>
  <si>
    <t>Оплачено
за оказанные
услуги руб</t>
  </si>
  <si>
    <t>Фактическая 
стоимость
оказанных услуг,руб.</t>
  </si>
  <si>
    <t>тариф</t>
  </si>
  <si>
    <t xml:space="preserve">Фонд капитального ремонта </t>
  </si>
  <si>
    <t xml:space="preserve">                                               Фонд </t>
  </si>
  <si>
    <t xml:space="preserve">Фактическая стоимость выполненных работ и услуг </t>
  </si>
  <si>
    <t>Фонд</t>
  </si>
  <si>
    <t>Оплачено
за оказанные
услуги, руб</t>
  </si>
  <si>
    <t>Остаток ден.средств оплаченных на 01.01.2012г.</t>
  </si>
  <si>
    <t>Оплата ден.средств за 2012г.</t>
  </si>
  <si>
    <t>Расход ден.средств за 2012г.</t>
  </si>
  <si>
    <t>Остаток ден.средств на 01.01.2013г.</t>
  </si>
  <si>
    <t>7) Управление домами в т.ч.</t>
  </si>
  <si>
    <t>а) Аварийно- диспетчерская служба</t>
  </si>
  <si>
    <t xml:space="preserve">в) Управленческие расходы </t>
  </si>
  <si>
    <t>в т.ч. НДС</t>
  </si>
  <si>
    <t>б) Сбор,обработка и хранение данных о платежах за ЖКУ , выставление платежных документов</t>
  </si>
  <si>
    <t>Начальник ЖЭУ МУП ЖКУ                      В.Я. Выров</t>
  </si>
  <si>
    <t xml:space="preserve">Отчет управляющей организации МУП ЖКУ р.п. Бисерть по обслуживанию жилфонда за 2013г.    
</t>
  </si>
  <si>
    <t>Остаток ден.средств оплаченных на 01.01.2013г.</t>
  </si>
  <si>
    <t>Оплата ден.средств за 2013г.</t>
  </si>
  <si>
    <t>Расход ден.средств за 2013г.</t>
  </si>
  <si>
    <t>Остаток ден.средств на 01.01.2014г.</t>
  </si>
  <si>
    <t>Общехозяйственные:</t>
  </si>
  <si>
    <t>План 2013г.</t>
  </si>
  <si>
    <t xml:space="preserve">3) Подготовка жилых зданий к эксплуатации в </t>
  </si>
  <si>
    <t>осенне -зимний период.</t>
  </si>
  <si>
    <t xml:space="preserve"> домовладений</t>
  </si>
  <si>
    <t>5) Благоустройство и санитарное содержание</t>
  </si>
  <si>
    <t>Экономист-сметчик                                 И.С. Рафикова</t>
  </si>
  <si>
    <t>Оплата населения -  93 %</t>
  </si>
  <si>
    <t>1) Общестроительные работы в объемах, необходимых для поддержания эксплутационных качеств строительных конструкций</t>
  </si>
  <si>
    <t>ул. Чкалова 35а</t>
  </si>
  <si>
    <t>Фонд содержания и текущего ремонта,  S= 642,8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</si>
</sst>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 wrapText="1"/>
    </xf>
    <xf numFmtId="4" fontId="3" fillId="0" borderId="12" xfId="0" applyNumberFormat="1" applyFont="1" applyBorder="1" applyAlignment="1">
      <alignment horizontal="center"/>
    </xf>
    <xf numFmtId="4" fontId="0" fillId="33" borderId="12" xfId="0" applyNumberForma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0" fillId="33" borderId="10" xfId="0" applyNumberForma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0" fillId="0" borderId="0" xfId="0" applyNumberForma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5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0" fontId="4" fillId="0" borderId="10" xfId="0" applyFont="1" applyBorder="1" applyAlignment="1">
      <alignment horizontal="center" vertical="distributed" wrapText="1"/>
    </xf>
    <xf numFmtId="4" fontId="1" fillId="33" borderId="12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R128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2.7109375" style="0" customWidth="1"/>
    <col min="2" max="2" width="47.00390625" style="0" customWidth="1"/>
    <col min="3" max="3" width="6.00390625" style="0" customWidth="1"/>
    <col min="4" max="4" width="9.8515625" style="0" customWidth="1"/>
    <col min="5" max="5" width="12.140625" style="0" customWidth="1"/>
    <col min="6" max="6" width="12.28125" style="0" hidden="1" customWidth="1"/>
    <col min="7" max="7" width="13.00390625" style="0" hidden="1" customWidth="1"/>
    <col min="8" max="8" width="11.7109375" style="0" hidden="1" customWidth="1"/>
    <col min="9" max="9" width="12.421875" style="0" hidden="1" customWidth="1"/>
    <col min="10" max="10" width="12.00390625" style="0" hidden="1" customWidth="1"/>
    <col min="11" max="11" width="11.7109375" style="0" hidden="1" customWidth="1"/>
    <col min="12" max="12" width="11.140625" style="0" hidden="1" customWidth="1"/>
    <col min="13" max="13" width="11.421875" style="0" hidden="1" customWidth="1"/>
    <col min="14" max="14" width="11.8515625" style="0" hidden="1" customWidth="1"/>
    <col min="15" max="15" width="12.28125" style="0" hidden="1" customWidth="1"/>
    <col min="16" max="16" width="10.57421875" style="0" hidden="1" customWidth="1"/>
    <col min="17" max="17" width="11.7109375" style="0" hidden="1" customWidth="1"/>
    <col min="18" max="18" width="11.8515625" style="0" hidden="1" customWidth="1"/>
    <col min="19" max="19" width="10.140625" style="0" hidden="1" customWidth="1"/>
    <col min="20" max="20" width="12.00390625" style="0" hidden="1" customWidth="1"/>
    <col min="21" max="21" width="13.140625" style="0" hidden="1" customWidth="1"/>
    <col min="22" max="22" width="12.421875" style="0" hidden="1" customWidth="1"/>
    <col min="23" max="28" width="0" style="0" hidden="1" customWidth="1"/>
    <col min="29" max="29" width="11.00390625" style="0" hidden="1" customWidth="1"/>
    <col min="30" max="41" width="0" style="0" hidden="1" customWidth="1"/>
    <col min="42" max="42" width="10.8515625" style="0" hidden="1" customWidth="1"/>
    <col min="43" max="54" width="0" style="0" hidden="1" customWidth="1"/>
    <col min="55" max="55" width="11.421875" style="0" hidden="1" customWidth="1"/>
    <col min="56" max="58" width="10.57421875" style="0" customWidth="1"/>
    <col min="68" max="68" width="10.140625" style="0" customWidth="1"/>
    <col min="69" max="69" width="10.421875" style="0" customWidth="1"/>
  </cols>
  <sheetData>
    <row r="2" spans="2:70" ht="12.75">
      <c r="B2" s="89" t="s">
        <v>37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</row>
    <row r="3" spans="2:19" ht="12.75">
      <c r="B3" s="87" t="s">
        <v>51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5" spans="2:69" ht="54.75" customHeight="1">
      <c r="B5" s="10" t="s">
        <v>25</v>
      </c>
      <c r="C5" s="37" t="s">
        <v>21</v>
      </c>
      <c r="D5" s="38" t="s">
        <v>38</v>
      </c>
      <c r="E5" s="38" t="s">
        <v>39</v>
      </c>
      <c r="F5" s="37"/>
      <c r="G5" s="37"/>
      <c r="H5" s="37"/>
      <c r="I5" s="37"/>
      <c r="J5" s="37"/>
      <c r="K5" s="37"/>
      <c r="L5" s="37"/>
      <c r="M5" s="37"/>
      <c r="N5" s="37"/>
      <c r="O5" s="37" t="s">
        <v>21</v>
      </c>
      <c r="P5" s="37" t="s">
        <v>27</v>
      </c>
      <c r="Q5" s="37" t="s">
        <v>28</v>
      </c>
      <c r="R5" s="37" t="s">
        <v>29</v>
      </c>
      <c r="S5" s="38" t="s">
        <v>30</v>
      </c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 t="s">
        <v>39</v>
      </c>
      <c r="BD5" s="38" t="s">
        <v>40</v>
      </c>
      <c r="BE5" s="38" t="s">
        <v>41</v>
      </c>
      <c r="BK5" s="36"/>
      <c r="BL5" s="36"/>
      <c r="BM5" s="36"/>
      <c r="BO5" s="34"/>
      <c r="BP5" s="34"/>
      <c r="BQ5" s="21"/>
    </row>
    <row r="6" spans="2:69" ht="23.25" customHeight="1">
      <c r="B6" s="8" t="s">
        <v>22</v>
      </c>
      <c r="C6" s="40">
        <v>3.55</v>
      </c>
      <c r="D6" s="41">
        <v>41639.08</v>
      </c>
      <c r="E6" s="85">
        <v>25560.03</v>
      </c>
      <c r="F6" s="42"/>
      <c r="G6" s="42"/>
      <c r="H6" s="42"/>
      <c r="I6" s="42"/>
      <c r="J6" s="42"/>
      <c r="K6" s="42"/>
      <c r="L6" s="42"/>
      <c r="M6" s="42"/>
      <c r="N6" s="42"/>
      <c r="O6" s="43"/>
      <c r="P6" s="43"/>
      <c r="Q6" s="43">
        <v>35257.64</v>
      </c>
      <c r="R6" s="43">
        <v>56454.39</v>
      </c>
      <c r="S6" s="44">
        <v>19996.62</v>
      </c>
      <c r="T6" s="44"/>
      <c r="U6" s="44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>
        <v>120262</v>
      </c>
      <c r="BD6" s="41">
        <v>0</v>
      </c>
      <c r="BE6" s="41">
        <f>D6+E6-BD6</f>
        <v>67199.11</v>
      </c>
      <c r="BF6" s="25"/>
      <c r="BG6" s="25"/>
      <c r="BH6" s="25"/>
      <c r="BI6" s="25"/>
      <c r="BJ6" s="25"/>
      <c r="BK6" s="25"/>
      <c r="BL6" s="25"/>
      <c r="BM6" s="25"/>
      <c r="BN6" s="25"/>
      <c r="BO6" s="35"/>
      <c r="BP6" s="35"/>
      <c r="BQ6" s="21"/>
    </row>
    <row r="7" spans="2:69" ht="15.75" customHeight="1">
      <c r="B7" s="8" t="s">
        <v>49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46"/>
      <c r="Q7" s="46"/>
      <c r="R7" s="46"/>
      <c r="S7" s="47"/>
      <c r="T7" s="48"/>
      <c r="U7" s="4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O7" s="21"/>
      <c r="BP7" s="21"/>
      <c r="BQ7" s="21"/>
    </row>
    <row r="8" spans="2:69" ht="16.5" customHeight="1">
      <c r="B8" s="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8"/>
      <c r="P8" s="18"/>
      <c r="Q8" s="18"/>
      <c r="R8" s="18"/>
      <c r="S8" s="17"/>
      <c r="T8" s="5"/>
      <c r="U8" s="5"/>
      <c r="BO8" s="21"/>
      <c r="BP8" s="21"/>
      <c r="BQ8" s="21"/>
    </row>
    <row r="9" spans="2:69" ht="48" customHeight="1">
      <c r="B9" s="3" t="s">
        <v>23</v>
      </c>
      <c r="C9" s="38" t="s">
        <v>21</v>
      </c>
      <c r="D9" s="84" t="s">
        <v>18</v>
      </c>
      <c r="E9" s="38" t="s">
        <v>26</v>
      </c>
      <c r="F9" s="38" t="s">
        <v>26</v>
      </c>
      <c r="G9" s="38" t="s">
        <v>20</v>
      </c>
      <c r="H9" s="38" t="s">
        <v>20</v>
      </c>
      <c r="I9" s="38" t="s">
        <v>18</v>
      </c>
      <c r="J9" s="38" t="s">
        <v>19</v>
      </c>
      <c r="K9" s="38" t="s">
        <v>20</v>
      </c>
      <c r="L9" s="38" t="s">
        <v>18</v>
      </c>
      <c r="M9" s="38" t="s">
        <v>19</v>
      </c>
      <c r="N9" s="38" t="s">
        <v>20</v>
      </c>
      <c r="O9" s="38" t="s">
        <v>21</v>
      </c>
      <c r="P9" s="38" t="s">
        <v>18</v>
      </c>
      <c r="Q9" s="38" t="s">
        <v>26</v>
      </c>
      <c r="R9" s="38" t="s">
        <v>20</v>
      </c>
      <c r="S9" s="38"/>
      <c r="T9" s="38"/>
      <c r="U9" s="38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8" t="s">
        <v>26</v>
      </c>
      <c r="BD9" s="38" t="s">
        <v>20</v>
      </c>
      <c r="BF9" s="34"/>
      <c r="BG9" s="34"/>
      <c r="BO9" s="34"/>
      <c r="BP9" s="34"/>
      <c r="BQ9" s="34"/>
    </row>
    <row r="10" spans="2:69" ht="14.25" customHeight="1">
      <c r="B10" s="8" t="s">
        <v>52</v>
      </c>
      <c r="C10" s="40">
        <f>C52+C65+C69+C70</f>
        <v>6.6</v>
      </c>
      <c r="D10" s="46">
        <v>50909.76</v>
      </c>
      <c r="E10" s="40">
        <v>47723.74</v>
      </c>
      <c r="F10" s="50"/>
      <c r="G10" s="50"/>
      <c r="H10" s="50"/>
      <c r="I10" s="50"/>
      <c r="J10" s="50"/>
      <c r="K10" s="50"/>
      <c r="L10" s="50"/>
      <c r="M10" s="50"/>
      <c r="N10" s="50"/>
      <c r="O10" s="46"/>
      <c r="P10" s="46"/>
      <c r="Q10" s="46">
        <v>146935.14</v>
      </c>
      <c r="R10" s="46">
        <v>116877.43</v>
      </c>
      <c r="S10" s="51"/>
      <c r="T10" s="51"/>
      <c r="U10" s="5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>
        <v>431603.94</v>
      </c>
      <c r="BD10" s="52">
        <f>E15+E29+E40+E52+E65+E69+E70+E72</f>
        <v>72989.20999999999</v>
      </c>
      <c r="BF10" s="25"/>
      <c r="BG10" s="25"/>
      <c r="BH10" s="25"/>
      <c r="BI10" s="25"/>
      <c r="BJ10" s="25"/>
      <c r="BK10" s="25"/>
      <c r="BL10" s="25"/>
      <c r="BM10" s="25"/>
      <c r="BN10" s="25"/>
      <c r="BO10" s="35"/>
      <c r="BP10" s="35"/>
      <c r="BQ10" s="35"/>
    </row>
    <row r="11" spans="2:69" ht="14.25" customHeight="1">
      <c r="B11" s="8" t="s">
        <v>49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6"/>
      <c r="P11" s="16"/>
      <c r="Q11" s="16"/>
      <c r="R11" s="16"/>
      <c r="S11" s="13"/>
      <c r="T11" s="2"/>
      <c r="U11" s="2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O11" s="21"/>
      <c r="BP11" s="21"/>
      <c r="BQ11" s="21"/>
    </row>
    <row r="12" spans="2:22" ht="14.25" customHeight="1" hidden="1">
      <c r="B12" s="9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8"/>
      <c r="Q12" s="18"/>
      <c r="R12" s="18"/>
      <c r="S12" s="18"/>
      <c r="T12" s="17"/>
      <c r="U12" s="5"/>
      <c r="V12" s="5"/>
    </row>
    <row r="13" spans="2:22" ht="18" customHeight="1">
      <c r="B13" s="9" t="s">
        <v>24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8"/>
      <c r="Q13" s="18"/>
      <c r="R13" s="18"/>
      <c r="S13" s="18"/>
      <c r="T13" s="17"/>
      <c r="U13" s="5"/>
      <c r="V13" s="5"/>
    </row>
    <row r="14" spans="2:67" ht="51" customHeight="1">
      <c r="B14" s="11" t="s">
        <v>0</v>
      </c>
      <c r="C14" s="26" t="s">
        <v>21</v>
      </c>
      <c r="D14" s="26" t="s">
        <v>43</v>
      </c>
      <c r="E14" s="38" t="s">
        <v>20</v>
      </c>
      <c r="F14" s="2" t="s">
        <v>18</v>
      </c>
      <c r="G14" s="2" t="s">
        <v>19</v>
      </c>
      <c r="H14" s="2" t="s">
        <v>20</v>
      </c>
      <c r="I14" s="2" t="s">
        <v>18</v>
      </c>
      <c r="J14" s="2" t="s">
        <v>19</v>
      </c>
      <c r="K14" s="2" t="s">
        <v>20</v>
      </c>
      <c r="L14" s="2" t="s">
        <v>18</v>
      </c>
      <c r="M14" s="2" t="s">
        <v>19</v>
      </c>
      <c r="N14" s="2" t="s">
        <v>20</v>
      </c>
      <c r="O14" s="2" t="s">
        <v>18</v>
      </c>
      <c r="P14" s="2" t="s">
        <v>19</v>
      </c>
      <c r="Q14" s="2" t="s">
        <v>20</v>
      </c>
      <c r="R14" s="2" t="s">
        <v>18</v>
      </c>
      <c r="S14" s="2" t="s">
        <v>19</v>
      </c>
      <c r="T14" s="2" t="s">
        <v>20</v>
      </c>
      <c r="U14" s="2" t="s">
        <v>18</v>
      </c>
      <c r="V14" s="2" t="s">
        <v>19</v>
      </c>
      <c r="W14" s="2" t="s">
        <v>20</v>
      </c>
      <c r="X14" s="2" t="s">
        <v>18</v>
      </c>
      <c r="Y14" s="2" t="s">
        <v>19</v>
      </c>
      <c r="Z14" s="2" t="s">
        <v>20</v>
      </c>
      <c r="AA14" s="2" t="s">
        <v>18</v>
      </c>
      <c r="AB14" s="2" t="s">
        <v>19</v>
      </c>
      <c r="AC14" s="2" t="s">
        <v>20</v>
      </c>
      <c r="AD14" s="2" t="s">
        <v>18</v>
      </c>
      <c r="AE14" s="2" t="s">
        <v>19</v>
      </c>
      <c r="AF14" s="2" t="s">
        <v>20</v>
      </c>
      <c r="AG14" s="2" t="s">
        <v>18</v>
      </c>
      <c r="AH14" s="2" t="s">
        <v>19</v>
      </c>
      <c r="AI14" s="2" t="s">
        <v>20</v>
      </c>
      <c r="AJ14" s="4" t="s">
        <v>21</v>
      </c>
      <c r="AK14" s="2" t="s">
        <v>18</v>
      </c>
      <c r="AL14" s="2" t="s">
        <v>19</v>
      </c>
      <c r="AM14" s="2" t="s">
        <v>20</v>
      </c>
      <c r="AN14" s="2" t="s">
        <v>18</v>
      </c>
      <c r="AO14" s="2" t="s">
        <v>19</v>
      </c>
      <c r="AP14" s="2" t="s">
        <v>20</v>
      </c>
      <c r="AQ14" s="2" t="s">
        <v>18</v>
      </c>
      <c r="AR14" s="2" t="s">
        <v>19</v>
      </c>
      <c r="AS14" s="2" t="s">
        <v>20</v>
      </c>
      <c r="AT14" s="2" t="s">
        <v>18</v>
      </c>
      <c r="AU14" s="2" t="s">
        <v>19</v>
      </c>
      <c r="AV14" s="2" t="s">
        <v>20</v>
      </c>
      <c r="AW14" s="4" t="s">
        <v>21</v>
      </c>
      <c r="AX14" s="2" t="s">
        <v>18</v>
      </c>
      <c r="AY14" s="2" t="s">
        <v>19</v>
      </c>
      <c r="AZ14" s="2" t="s">
        <v>20</v>
      </c>
      <c r="BA14" s="2" t="s">
        <v>18</v>
      </c>
      <c r="BB14" s="2" t="s">
        <v>19</v>
      </c>
      <c r="BC14" s="2" t="s">
        <v>20</v>
      </c>
      <c r="BD14" s="5"/>
      <c r="BE14" s="5"/>
      <c r="BF14" s="5"/>
      <c r="BG14" s="5"/>
      <c r="BH14" s="5"/>
      <c r="BI14" s="22"/>
      <c r="BJ14" s="5"/>
      <c r="BK14" s="5"/>
      <c r="BL14" s="5"/>
      <c r="BM14" s="5"/>
      <c r="BN14" s="5"/>
      <c r="BO14" s="5"/>
    </row>
    <row r="15" spans="2:67" ht="37.5" customHeight="1">
      <c r="B15" s="12" t="s">
        <v>50</v>
      </c>
      <c r="C15" s="53">
        <v>0</v>
      </c>
      <c r="D15" s="53">
        <v>0</v>
      </c>
      <c r="E15" s="54">
        <f>E21+E22+E23+E24+E25+E26</f>
        <v>8960.31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5">
        <f>Q21+Q22+Q23+Q24+Q26+Q27</f>
        <v>13174.87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55">
        <f>AP21+AP22+AP23+AP24+AP26+AP27</f>
        <v>15801.91</v>
      </c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55">
        <f>BC21+BC22+BC23+BC24+BC26+BC27</f>
        <v>30987.9</v>
      </c>
      <c r="BD15" s="56"/>
      <c r="BE15" s="20"/>
      <c r="BF15" s="20"/>
      <c r="BG15" s="20"/>
      <c r="BH15" s="21"/>
      <c r="BI15" s="20"/>
      <c r="BJ15" s="20"/>
      <c r="BK15" s="20"/>
      <c r="BL15" s="20"/>
      <c r="BM15" s="19"/>
      <c r="BN15" s="19"/>
      <c r="BO15" s="20"/>
    </row>
    <row r="16" spans="2:67" ht="36" hidden="1">
      <c r="B16" s="13" t="s">
        <v>1</v>
      </c>
      <c r="C16" s="57"/>
      <c r="D16" s="57"/>
      <c r="E16" s="49"/>
      <c r="F16" s="58"/>
      <c r="G16" s="58"/>
      <c r="H16" s="58">
        <v>13174.87</v>
      </c>
      <c r="I16" s="58"/>
      <c r="J16" s="49"/>
      <c r="K16" s="49"/>
      <c r="L16" s="49"/>
      <c r="M16" s="49"/>
      <c r="N16" s="49"/>
      <c r="O16" s="49"/>
      <c r="P16" s="49"/>
      <c r="Q16" s="58">
        <v>13174.87</v>
      </c>
      <c r="R16" s="49"/>
      <c r="S16" s="58"/>
      <c r="T16" s="58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58"/>
      <c r="AF16" s="58"/>
      <c r="AG16" s="49"/>
      <c r="AH16" s="49"/>
      <c r="AI16" s="58">
        <f>AI23+AI24+AI26+AI27+AI28+AI29</f>
        <v>9854.800000000001</v>
      </c>
      <c r="AJ16" s="49"/>
      <c r="AK16" s="49"/>
      <c r="AL16" s="49"/>
      <c r="AM16" s="58">
        <f>AM23+AM24+AM26+AM27+AM28+AM29</f>
        <v>5947.110000000001</v>
      </c>
      <c r="AN16" s="49"/>
      <c r="AO16" s="49"/>
      <c r="AP16" s="59">
        <f>AI16+AM16</f>
        <v>15801.910000000002</v>
      </c>
      <c r="AQ16" s="49"/>
      <c r="AR16" s="58"/>
      <c r="AS16" s="58"/>
      <c r="AT16" s="49"/>
      <c r="AU16" s="49"/>
      <c r="AV16" s="58">
        <f>AV24+AV26+AV27+AV28+AV29</f>
        <v>5550.88</v>
      </c>
      <c r="AW16" s="49"/>
      <c r="AX16" s="49"/>
      <c r="AY16" s="49"/>
      <c r="AZ16" s="58">
        <f>AZ23+AZ24+AZ26+AZ27+AZ28+AZ29</f>
        <v>25437.02</v>
      </c>
      <c r="BA16" s="49"/>
      <c r="BB16" s="49"/>
      <c r="BC16" s="59">
        <f>AV16+AZ16</f>
        <v>30987.9</v>
      </c>
      <c r="BD16" s="56"/>
      <c r="BE16" s="20"/>
      <c r="BF16" s="20"/>
      <c r="BG16" s="20"/>
      <c r="BH16" s="21"/>
      <c r="BI16" s="20"/>
      <c r="BJ16" s="20"/>
      <c r="BK16" s="20"/>
      <c r="BL16" s="20"/>
      <c r="BM16" s="19"/>
      <c r="BN16" s="19"/>
      <c r="BO16" s="20"/>
    </row>
    <row r="17" spans="2:67" ht="12.75" hidden="1">
      <c r="B17" s="14" t="s">
        <v>2</v>
      </c>
      <c r="C17" s="57"/>
      <c r="D17" s="57"/>
      <c r="E17" s="49"/>
      <c r="F17" s="60"/>
      <c r="G17" s="60"/>
      <c r="H17" s="49"/>
      <c r="I17" s="60"/>
      <c r="J17" s="49"/>
      <c r="K17" s="49"/>
      <c r="L17" s="49"/>
      <c r="M17" s="49"/>
      <c r="N17" s="49"/>
      <c r="O17" s="49"/>
      <c r="P17" s="49"/>
      <c r="Q17" s="49"/>
      <c r="R17" s="49"/>
      <c r="S17" s="60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60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60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61"/>
      <c r="BE17" s="22"/>
      <c r="BF17" s="23"/>
      <c r="BG17" s="23"/>
      <c r="BH17" s="21"/>
      <c r="BI17" s="21"/>
      <c r="BJ17" s="23"/>
      <c r="BK17" s="23"/>
      <c r="BL17" s="20"/>
      <c r="BM17" s="21"/>
      <c r="BN17" s="21"/>
      <c r="BO17" s="22"/>
    </row>
    <row r="18" spans="2:67" ht="12.75" hidden="1">
      <c r="B18" s="14" t="s">
        <v>3</v>
      </c>
      <c r="C18" s="57"/>
      <c r="D18" s="57"/>
      <c r="E18" s="49"/>
      <c r="F18" s="60"/>
      <c r="G18" s="60"/>
      <c r="H18" s="49"/>
      <c r="I18" s="60"/>
      <c r="J18" s="49"/>
      <c r="K18" s="49"/>
      <c r="L18" s="49"/>
      <c r="M18" s="49"/>
      <c r="N18" s="49"/>
      <c r="O18" s="49"/>
      <c r="P18" s="49"/>
      <c r="Q18" s="49"/>
      <c r="R18" s="49"/>
      <c r="S18" s="60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60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60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61"/>
      <c r="BE18" s="22"/>
      <c r="BF18" s="23"/>
      <c r="BG18" s="23"/>
      <c r="BH18" s="21"/>
      <c r="BI18" s="21"/>
      <c r="BJ18" s="23"/>
      <c r="BK18" s="23"/>
      <c r="BL18" s="20"/>
      <c r="BM18" s="21"/>
      <c r="BN18" s="21"/>
      <c r="BO18" s="22"/>
    </row>
    <row r="19" spans="2:67" ht="12.75" hidden="1">
      <c r="B19" s="14" t="s">
        <v>4</v>
      </c>
      <c r="C19" s="57"/>
      <c r="D19" s="57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62"/>
      <c r="BE19" s="22"/>
      <c r="BF19" s="21"/>
      <c r="BG19" s="21"/>
      <c r="BH19" s="21"/>
      <c r="BI19" s="21"/>
      <c r="BJ19" s="21"/>
      <c r="BK19" s="22"/>
      <c r="BL19" s="20"/>
      <c r="BM19" s="21"/>
      <c r="BN19" s="21"/>
      <c r="BO19" s="22"/>
    </row>
    <row r="20" spans="2:67" ht="12.75" hidden="1">
      <c r="B20" s="14"/>
      <c r="C20" s="57"/>
      <c r="D20" s="5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62"/>
      <c r="BE20" s="22"/>
      <c r="BF20" s="21"/>
      <c r="BG20" s="21"/>
      <c r="BH20" s="21"/>
      <c r="BI20" s="21"/>
      <c r="BJ20" s="21"/>
      <c r="BK20" s="22"/>
      <c r="BL20" s="20"/>
      <c r="BM20" s="21"/>
      <c r="BN20" s="21"/>
      <c r="BO20" s="22"/>
    </row>
    <row r="21" spans="2:67" ht="12.75">
      <c r="B21" s="14" t="s">
        <v>5</v>
      </c>
      <c r="C21" s="57"/>
      <c r="D21" s="57"/>
      <c r="E21" s="60">
        <v>3731.94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>
        <v>2031.22</v>
      </c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>
        <v>2056.06</v>
      </c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>
        <v>4040.01</v>
      </c>
      <c r="BD21" s="62"/>
      <c r="BE21" s="23"/>
      <c r="BF21" s="21"/>
      <c r="BG21" s="21"/>
      <c r="BH21" s="21"/>
      <c r="BI21" s="21"/>
      <c r="BJ21" s="21"/>
      <c r="BK21" s="22"/>
      <c r="BL21" s="20"/>
      <c r="BM21" s="21"/>
      <c r="BN21" s="21"/>
      <c r="BO21" s="23"/>
    </row>
    <row r="22" spans="2:67" ht="12.75">
      <c r="B22" s="14" t="s">
        <v>6</v>
      </c>
      <c r="C22" s="57"/>
      <c r="D22" s="57"/>
      <c r="E22" s="60">
        <v>1467.17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>
        <v>2769.22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>
        <v>4508.07</v>
      </c>
      <c r="AQ22" s="49"/>
      <c r="AR22" s="49"/>
      <c r="AS22" s="49"/>
      <c r="AT22" s="49"/>
      <c r="AU22" s="49"/>
      <c r="AV22" s="49"/>
      <c r="AW22" s="49"/>
      <c r="AX22" s="49"/>
      <c r="AY22" s="49"/>
      <c r="AZ22" s="60"/>
      <c r="BA22" s="49"/>
      <c r="BB22" s="49"/>
      <c r="BC22" s="49">
        <v>6038.64</v>
      </c>
      <c r="BD22" s="62"/>
      <c r="BE22" s="23"/>
      <c r="BF22" s="21"/>
      <c r="BG22" s="21"/>
      <c r="BH22" s="21"/>
      <c r="BI22" s="21"/>
      <c r="BJ22" s="21"/>
      <c r="BK22" s="22"/>
      <c r="BL22" s="20"/>
      <c r="BM22" s="21"/>
      <c r="BN22" s="21"/>
      <c r="BO22" s="23"/>
    </row>
    <row r="23" spans="2:67" ht="12.75">
      <c r="B23" s="14" t="s">
        <v>7</v>
      </c>
      <c r="C23" s="57"/>
      <c r="D23" s="57"/>
      <c r="E23" s="60">
        <v>443.08</v>
      </c>
      <c r="F23" s="49"/>
      <c r="G23" s="49"/>
      <c r="H23" s="63">
        <v>2031.22</v>
      </c>
      <c r="I23" s="49"/>
      <c r="J23" s="49"/>
      <c r="K23" s="49"/>
      <c r="L23" s="49"/>
      <c r="M23" s="49"/>
      <c r="N23" s="49"/>
      <c r="O23" s="49"/>
      <c r="P23" s="49"/>
      <c r="Q23" s="63">
        <v>836.3</v>
      </c>
      <c r="R23" s="49"/>
      <c r="S23" s="49"/>
      <c r="T23" s="63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63"/>
      <c r="AG23" s="49"/>
      <c r="AH23" s="49"/>
      <c r="AI23" s="60">
        <v>1904.76</v>
      </c>
      <c r="AJ23" s="49"/>
      <c r="AK23" s="49"/>
      <c r="AL23" s="49"/>
      <c r="AM23" s="60">
        <v>151.3</v>
      </c>
      <c r="AN23" s="49"/>
      <c r="AO23" s="49"/>
      <c r="AP23" s="49">
        <v>198.74</v>
      </c>
      <c r="AQ23" s="49"/>
      <c r="AR23" s="49"/>
      <c r="AS23" s="63"/>
      <c r="AT23" s="49"/>
      <c r="AU23" s="49"/>
      <c r="AV23" s="60"/>
      <c r="AW23" s="49"/>
      <c r="AX23" s="49"/>
      <c r="AY23" s="49"/>
      <c r="AZ23" s="60">
        <v>4040.01</v>
      </c>
      <c r="BA23" s="49"/>
      <c r="BB23" s="49"/>
      <c r="BC23" s="60">
        <v>1823.67</v>
      </c>
      <c r="BD23" s="62"/>
      <c r="BE23" s="23"/>
      <c r="BF23" s="21"/>
      <c r="BG23" s="21"/>
      <c r="BH23" s="21"/>
      <c r="BI23" s="21"/>
      <c r="BJ23" s="21"/>
      <c r="BK23" s="22"/>
      <c r="BL23" s="20"/>
      <c r="BM23" s="21"/>
      <c r="BN23" s="21"/>
      <c r="BO23" s="23"/>
    </row>
    <row r="24" spans="2:67" ht="12.75">
      <c r="B24" s="14" t="s">
        <v>8</v>
      </c>
      <c r="C24" s="57"/>
      <c r="D24" s="57"/>
      <c r="E24" s="60">
        <v>1684.07</v>
      </c>
      <c r="F24" s="49"/>
      <c r="G24" s="49"/>
      <c r="H24" s="60">
        <v>2769.22</v>
      </c>
      <c r="I24" s="49"/>
      <c r="J24" s="49"/>
      <c r="K24" s="49"/>
      <c r="L24" s="49"/>
      <c r="M24" s="49"/>
      <c r="N24" s="49"/>
      <c r="O24" s="49"/>
      <c r="P24" s="49"/>
      <c r="Q24" s="60">
        <v>1705.69</v>
      </c>
      <c r="R24" s="49"/>
      <c r="S24" s="49"/>
      <c r="T24" s="60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60"/>
      <c r="AG24" s="49"/>
      <c r="AH24" s="49"/>
      <c r="AI24" s="60">
        <v>3850</v>
      </c>
      <c r="AJ24" s="49"/>
      <c r="AK24" s="49"/>
      <c r="AL24" s="49"/>
      <c r="AM24" s="60">
        <v>658.07</v>
      </c>
      <c r="AN24" s="49"/>
      <c r="AO24" s="49"/>
      <c r="AP24" s="49">
        <v>326.51</v>
      </c>
      <c r="AQ24" s="49"/>
      <c r="AR24" s="49"/>
      <c r="AS24" s="60"/>
      <c r="AT24" s="49"/>
      <c r="AU24" s="49"/>
      <c r="AV24" s="60">
        <v>455.6</v>
      </c>
      <c r="AW24" s="49"/>
      <c r="AX24" s="49"/>
      <c r="AY24" s="49"/>
      <c r="AZ24" s="60">
        <v>5583.04</v>
      </c>
      <c r="BA24" s="49"/>
      <c r="BB24" s="49"/>
      <c r="BC24" s="49">
        <v>3868.01</v>
      </c>
      <c r="BD24" s="62"/>
      <c r="BE24" s="23"/>
      <c r="BF24" s="21"/>
      <c r="BG24" s="21"/>
      <c r="BH24" s="21"/>
      <c r="BI24" s="21"/>
      <c r="BJ24" s="21"/>
      <c r="BK24" s="22"/>
      <c r="BL24" s="20"/>
      <c r="BM24" s="21"/>
      <c r="BN24" s="21"/>
      <c r="BO24" s="23"/>
    </row>
    <row r="25" spans="2:67" ht="12.75">
      <c r="B25" s="14" t="s">
        <v>42</v>
      </c>
      <c r="C25" s="57"/>
      <c r="D25" s="57"/>
      <c r="E25" s="60">
        <v>1634.05</v>
      </c>
      <c r="F25" s="49"/>
      <c r="G25" s="49"/>
      <c r="H25" s="60"/>
      <c r="I25" s="49"/>
      <c r="J25" s="49"/>
      <c r="K25" s="49"/>
      <c r="L25" s="49"/>
      <c r="M25" s="49"/>
      <c r="N25" s="49"/>
      <c r="O25" s="49"/>
      <c r="P25" s="49"/>
      <c r="Q25" s="60"/>
      <c r="R25" s="49"/>
      <c r="S25" s="49"/>
      <c r="T25" s="60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60"/>
      <c r="AG25" s="49"/>
      <c r="AH25" s="49"/>
      <c r="AI25" s="60"/>
      <c r="AJ25" s="49"/>
      <c r="AK25" s="49"/>
      <c r="AL25" s="49"/>
      <c r="AM25" s="60"/>
      <c r="AN25" s="49"/>
      <c r="AO25" s="49"/>
      <c r="AP25" s="49"/>
      <c r="AQ25" s="49"/>
      <c r="AR25" s="49"/>
      <c r="AS25" s="60"/>
      <c r="AT25" s="49"/>
      <c r="AU25" s="49"/>
      <c r="AV25" s="60"/>
      <c r="AW25" s="49"/>
      <c r="AX25" s="49"/>
      <c r="AY25" s="49"/>
      <c r="AZ25" s="60"/>
      <c r="BA25" s="49"/>
      <c r="BB25" s="49"/>
      <c r="BC25" s="49"/>
      <c r="BD25" s="62"/>
      <c r="BE25" s="23"/>
      <c r="BF25" s="21"/>
      <c r="BG25" s="21"/>
      <c r="BH25" s="21"/>
      <c r="BI25" s="21"/>
      <c r="BJ25" s="21"/>
      <c r="BK25" s="22"/>
      <c r="BL25" s="20"/>
      <c r="BM25" s="21"/>
      <c r="BN25" s="21"/>
      <c r="BO25" s="23"/>
    </row>
    <row r="26" spans="2:67" ht="12.75">
      <c r="B26" s="14"/>
      <c r="C26" s="57"/>
      <c r="D26" s="57"/>
      <c r="E26" s="60"/>
      <c r="F26" s="49"/>
      <c r="G26" s="49"/>
      <c r="H26" s="60">
        <v>836.3</v>
      </c>
      <c r="I26" s="49"/>
      <c r="J26" s="49"/>
      <c r="K26" s="49"/>
      <c r="L26" s="49"/>
      <c r="M26" s="49"/>
      <c r="N26" s="49"/>
      <c r="O26" s="49"/>
      <c r="P26" s="49"/>
      <c r="Q26" s="60">
        <v>3416.36</v>
      </c>
      <c r="R26" s="49"/>
      <c r="S26" s="49"/>
      <c r="T26" s="60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60"/>
      <c r="AG26" s="49"/>
      <c r="AH26" s="49"/>
      <c r="AI26" s="60">
        <f>-AK21</f>
        <v>0</v>
      </c>
      <c r="AJ26" s="49"/>
      <c r="AK26" s="49"/>
      <c r="AL26" s="49"/>
      <c r="AM26" s="60">
        <v>198.74</v>
      </c>
      <c r="AN26" s="49"/>
      <c r="AO26" s="49"/>
      <c r="AP26" s="60">
        <v>2475.58</v>
      </c>
      <c r="AQ26" s="49"/>
      <c r="AR26" s="49"/>
      <c r="AS26" s="60"/>
      <c r="AT26" s="49"/>
      <c r="AU26" s="49"/>
      <c r="AV26" s="60">
        <v>137.59</v>
      </c>
      <c r="AW26" s="49"/>
      <c r="AX26" s="49"/>
      <c r="AY26" s="49"/>
      <c r="AZ26" s="60">
        <v>1686.08</v>
      </c>
      <c r="BA26" s="49"/>
      <c r="BB26" s="49"/>
      <c r="BC26" s="49">
        <v>5599.1</v>
      </c>
      <c r="BD26" s="62"/>
      <c r="BE26" s="23"/>
      <c r="BF26" s="21"/>
      <c r="BG26" s="21"/>
      <c r="BH26" s="21"/>
      <c r="BI26" s="21"/>
      <c r="BJ26" s="21"/>
      <c r="BK26" s="22"/>
      <c r="BL26" s="20"/>
      <c r="BM26" s="21"/>
      <c r="BN26" s="21"/>
      <c r="BO26" s="23"/>
    </row>
    <row r="27" spans="2:67" ht="12.75" hidden="1">
      <c r="B27" s="14"/>
      <c r="C27" s="57"/>
      <c r="D27" s="57"/>
      <c r="E27" s="60"/>
      <c r="F27" s="49"/>
      <c r="G27" s="49"/>
      <c r="H27" s="60">
        <v>1705.69</v>
      </c>
      <c r="I27" s="49"/>
      <c r="J27" s="49"/>
      <c r="K27" s="49"/>
      <c r="L27" s="49"/>
      <c r="M27" s="49"/>
      <c r="N27" s="49"/>
      <c r="O27" s="49"/>
      <c r="P27" s="49"/>
      <c r="Q27" s="60">
        <v>2416.08</v>
      </c>
      <c r="R27" s="49"/>
      <c r="S27" s="49"/>
      <c r="T27" s="60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60"/>
      <c r="AG27" s="49"/>
      <c r="AH27" s="49"/>
      <c r="AI27" s="60">
        <v>0</v>
      </c>
      <c r="AJ27" s="49"/>
      <c r="AK27" s="49"/>
      <c r="AL27" s="49"/>
      <c r="AM27" s="60">
        <v>326.51</v>
      </c>
      <c r="AN27" s="49"/>
      <c r="AO27" s="49"/>
      <c r="AP27" s="60">
        <v>6236.95</v>
      </c>
      <c r="AQ27" s="49"/>
      <c r="AR27" s="49"/>
      <c r="AS27" s="60"/>
      <c r="AT27" s="49"/>
      <c r="AU27" s="49"/>
      <c r="AV27" s="60">
        <v>438.64</v>
      </c>
      <c r="AW27" s="49"/>
      <c r="AX27" s="49"/>
      <c r="AY27" s="49"/>
      <c r="AZ27" s="60">
        <v>3429.37</v>
      </c>
      <c r="BA27" s="49"/>
      <c r="BB27" s="49"/>
      <c r="BC27" s="49">
        <v>9618.47</v>
      </c>
      <c r="BD27" s="62"/>
      <c r="BE27" s="23"/>
      <c r="BF27" s="21"/>
      <c r="BG27" s="21"/>
      <c r="BH27" s="21"/>
      <c r="BI27" s="21"/>
      <c r="BJ27" s="21"/>
      <c r="BK27" s="22"/>
      <c r="BL27" s="23"/>
      <c r="BM27" s="21"/>
      <c r="BN27" s="21"/>
      <c r="BO27" s="23"/>
    </row>
    <row r="28" spans="2:67" ht="12.75" hidden="1">
      <c r="B28" s="14"/>
      <c r="C28" s="57"/>
      <c r="D28" s="57"/>
      <c r="E28" s="60"/>
      <c r="F28" s="49"/>
      <c r="G28" s="49"/>
      <c r="H28" s="60">
        <v>3416.36</v>
      </c>
      <c r="I28" s="49"/>
      <c r="J28" s="49"/>
      <c r="K28" s="49"/>
      <c r="L28" s="49"/>
      <c r="M28" s="49"/>
      <c r="N28" s="49"/>
      <c r="O28" s="49"/>
      <c r="P28" s="49"/>
      <c r="Q28" s="60"/>
      <c r="R28" s="49"/>
      <c r="S28" s="49"/>
      <c r="T28" s="60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60"/>
      <c r="AG28" s="49"/>
      <c r="AH28" s="49"/>
      <c r="AI28" s="60">
        <v>1915.18</v>
      </c>
      <c r="AJ28" s="49"/>
      <c r="AK28" s="49"/>
      <c r="AL28" s="49"/>
      <c r="AM28" s="60">
        <v>560.4</v>
      </c>
      <c r="AN28" s="49"/>
      <c r="AO28" s="49"/>
      <c r="AP28" s="49"/>
      <c r="AQ28" s="49"/>
      <c r="AR28" s="49"/>
      <c r="AS28" s="60"/>
      <c r="AT28" s="49"/>
      <c r="AU28" s="49"/>
      <c r="AV28" s="60">
        <v>490.74</v>
      </c>
      <c r="AW28" s="49"/>
      <c r="AX28" s="49"/>
      <c r="AY28" s="49"/>
      <c r="AZ28" s="60">
        <v>5108.36</v>
      </c>
      <c r="BA28" s="49"/>
      <c r="BB28" s="49"/>
      <c r="BC28" s="49"/>
      <c r="BD28" s="62"/>
      <c r="BE28" s="23"/>
      <c r="BF28" s="21"/>
      <c r="BG28" s="21"/>
      <c r="BH28" s="21"/>
      <c r="BI28" s="21"/>
      <c r="BJ28" s="21"/>
      <c r="BK28" s="22"/>
      <c r="BL28" s="20"/>
      <c r="BM28" s="21"/>
      <c r="BN28" s="21"/>
      <c r="BO28" s="23"/>
    </row>
    <row r="29" spans="2:67" ht="12.75">
      <c r="B29" s="15" t="s">
        <v>9</v>
      </c>
      <c r="C29" s="53">
        <v>0</v>
      </c>
      <c r="D29" s="53">
        <v>0</v>
      </c>
      <c r="E29" s="64">
        <f>E32+E33+E34+E35+E36</f>
        <v>0</v>
      </c>
      <c r="F29" s="49"/>
      <c r="G29" s="49"/>
      <c r="H29" s="60">
        <v>2416.08</v>
      </c>
      <c r="I29" s="49"/>
      <c r="J29" s="49"/>
      <c r="K29" s="49"/>
      <c r="L29" s="49"/>
      <c r="M29" s="49"/>
      <c r="N29" s="49"/>
      <c r="O29" s="49"/>
      <c r="P29" s="49"/>
      <c r="Q29" s="60"/>
      <c r="R29" s="49"/>
      <c r="S29" s="49"/>
      <c r="T29" s="60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60"/>
      <c r="AG29" s="49"/>
      <c r="AH29" s="49"/>
      <c r="AI29" s="60">
        <v>2184.86</v>
      </c>
      <c r="AJ29" s="49"/>
      <c r="AK29" s="49"/>
      <c r="AL29" s="49"/>
      <c r="AM29" s="60">
        <v>4052.09</v>
      </c>
      <c r="AN29" s="49"/>
      <c r="AO29" s="49"/>
      <c r="AP29" s="55">
        <v>4301.44</v>
      </c>
      <c r="AQ29" s="49"/>
      <c r="AR29" s="49"/>
      <c r="AS29" s="60"/>
      <c r="AT29" s="49"/>
      <c r="AU29" s="49"/>
      <c r="AV29" s="60">
        <v>4028.31</v>
      </c>
      <c r="AW29" s="49"/>
      <c r="AX29" s="49"/>
      <c r="AY29" s="49"/>
      <c r="AZ29" s="60">
        <v>5590.16</v>
      </c>
      <c r="BA29" s="49"/>
      <c r="BB29" s="49"/>
      <c r="BC29" s="49"/>
      <c r="BD29" s="62"/>
      <c r="BE29" s="23"/>
      <c r="BF29" s="21"/>
      <c r="BG29" s="21"/>
      <c r="BH29" s="21"/>
      <c r="BI29" s="21"/>
      <c r="BJ29" s="21"/>
      <c r="BK29" s="22"/>
      <c r="BL29" s="20"/>
      <c r="BM29" s="21"/>
      <c r="BN29" s="21"/>
      <c r="BO29" s="23"/>
    </row>
    <row r="30" spans="2:67" ht="12.75">
      <c r="B30" s="15" t="s">
        <v>10</v>
      </c>
      <c r="C30" s="53"/>
      <c r="D30" s="53"/>
      <c r="E30" s="65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62"/>
      <c r="BE30" s="23"/>
      <c r="BF30" s="21"/>
      <c r="BG30" s="21"/>
      <c r="BH30" s="21"/>
      <c r="BI30" s="21"/>
      <c r="BJ30" s="21"/>
      <c r="BK30" s="22"/>
      <c r="BL30" s="20"/>
      <c r="BM30" s="21"/>
      <c r="BN30" s="21"/>
      <c r="BO30" s="23"/>
    </row>
    <row r="31" spans="2:67" ht="12.75">
      <c r="B31" s="15" t="s">
        <v>11</v>
      </c>
      <c r="C31" s="54"/>
      <c r="D31" s="54"/>
      <c r="E31" s="65"/>
      <c r="F31" s="49"/>
      <c r="G31" s="49"/>
      <c r="H31" s="49"/>
      <c r="I31" s="49"/>
      <c r="J31" s="63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63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63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63"/>
      <c r="AV31" s="49"/>
      <c r="AW31" s="49"/>
      <c r="AX31" s="49"/>
      <c r="AY31" s="49"/>
      <c r="AZ31" s="49"/>
      <c r="BA31" s="49"/>
      <c r="BB31" s="49"/>
      <c r="BC31" s="49"/>
      <c r="BD31" s="62"/>
      <c r="BE31" s="23"/>
      <c r="BF31" s="21"/>
      <c r="BG31" s="21"/>
      <c r="BH31" s="21"/>
      <c r="BI31" s="21"/>
      <c r="BJ31" s="21"/>
      <c r="BK31" s="22"/>
      <c r="BL31" s="23"/>
      <c r="BM31" s="21"/>
      <c r="BN31" s="21"/>
      <c r="BO31" s="23"/>
    </row>
    <row r="32" spans="2:67" ht="12.75">
      <c r="B32" s="14" t="s">
        <v>5</v>
      </c>
      <c r="C32" s="57"/>
      <c r="D32" s="57"/>
      <c r="E32" s="60"/>
      <c r="F32" s="58">
        <v>5459.35</v>
      </c>
      <c r="G32" s="58">
        <v>3296.61</v>
      </c>
      <c r="H32" s="49"/>
      <c r="I32" s="58">
        <v>5459.35</v>
      </c>
      <c r="J32" s="58">
        <v>4768.19</v>
      </c>
      <c r="K32" s="49"/>
      <c r="L32" s="58">
        <v>5459.35</v>
      </c>
      <c r="M32" s="58">
        <v>4920.51</v>
      </c>
      <c r="N32" s="49"/>
      <c r="O32" s="59">
        <f>F32+I32+L32</f>
        <v>16378.050000000001</v>
      </c>
      <c r="P32" s="59">
        <f>G32+J32+M32</f>
        <v>12985.31</v>
      </c>
      <c r="Q32" s="59"/>
      <c r="R32" s="58">
        <v>5459.35</v>
      </c>
      <c r="S32" s="58">
        <v>4895.4</v>
      </c>
      <c r="T32" s="49"/>
      <c r="U32" s="58">
        <v>5459.35</v>
      </c>
      <c r="V32" s="58">
        <v>4670.49</v>
      </c>
      <c r="W32" s="49"/>
      <c r="X32" s="58">
        <v>5459.35</v>
      </c>
      <c r="Y32" s="58">
        <v>4523.85</v>
      </c>
      <c r="Z32" s="49"/>
      <c r="AA32" s="59">
        <f>R32+U32+X32</f>
        <v>16378.050000000001</v>
      </c>
      <c r="AB32" s="59">
        <f>S32+V32+Y32</f>
        <v>14089.74</v>
      </c>
      <c r="AC32" s="59"/>
      <c r="AD32" s="58">
        <v>5780.44</v>
      </c>
      <c r="AE32" s="58">
        <v>6267.01</v>
      </c>
      <c r="AF32" s="49"/>
      <c r="AG32" s="58">
        <v>5780.44</v>
      </c>
      <c r="AH32" s="58">
        <v>4814.18</v>
      </c>
      <c r="AI32" s="58">
        <f>AI35+AI37+AI38+AI39+AI40+AI41</f>
        <v>4301.4400000000005</v>
      </c>
      <c r="AJ32" s="58">
        <v>1.73</v>
      </c>
      <c r="AK32" s="58">
        <v>6060.71</v>
      </c>
      <c r="AL32" s="58">
        <v>6120.09</v>
      </c>
      <c r="AM32" s="49"/>
      <c r="AN32" s="59">
        <f>AD32+AG32+AK32</f>
        <v>17621.59</v>
      </c>
      <c r="AO32" s="59">
        <f>AE32+AH32+AL32</f>
        <v>17201.28</v>
      </c>
      <c r="AP32" s="60">
        <v>716.29</v>
      </c>
      <c r="AQ32" s="58">
        <v>6060.71</v>
      </c>
      <c r="AR32" s="58">
        <v>6731.68</v>
      </c>
      <c r="AS32" s="49"/>
      <c r="AT32" s="58">
        <v>6060.71</v>
      </c>
      <c r="AU32" s="58">
        <v>5562.05</v>
      </c>
      <c r="AV32" s="49"/>
      <c r="AW32" s="58"/>
      <c r="AX32" s="58">
        <v>6060.71</v>
      </c>
      <c r="AY32" s="58">
        <v>5439.68</v>
      </c>
      <c r="AZ32" s="49"/>
      <c r="BA32" s="59">
        <f>AQ32+AT32+AX32</f>
        <v>18182.13</v>
      </c>
      <c r="BB32" s="59">
        <f>AR32+AU32+AY32</f>
        <v>17733.41</v>
      </c>
      <c r="BC32" s="59"/>
      <c r="BD32" s="56"/>
      <c r="BE32" s="21"/>
      <c r="BF32" s="20"/>
      <c r="BG32" s="21"/>
      <c r="BH32" s="21"/>
      <c r="BI32" s="21"/>
      <c r="BJ32" s="20"/>
      <c r="BK32" s="22"/>
      <c r="BL32" s="20"/>
      <c r="BM32" s="21"/>
      <c r="BN32" s="21"/>
      <c r="BO32" s="21"/>
    </row>
    <row r="33" spans="2:67" ht="12.75">
      <c r="B33" s="14" t="s">
        <v>6</v>
      </c>
      <c r="C33" s="57"/>
      <c r="D33" s="57"/>
      <c r="E33" s="60"/>
      <c r="F33" s="60" t="s">
        <v>34</v>
      </c>
      <c r="G33" s="60" t="s">
        <v>34</v>
      </c>
      <c r="H33" s="49"/>
      <c r="I33" s="60" t="s">
        <v>34</v>
      </c>
      <c r="J33" s="60" t="s">
        <v>34</v>
      </c>
      <c r="K33" s="49"/>
      <c r="L33" s="60" t="s">
        <v>34</v>
      </c>
      <c r="M33" s="60" t="s">
        <v>34</v>
      </c>
      <c r="N33" s="49"/>
      <c r="O33" s="59"/>
      <c r="P33" s="59"/>
      <c r="Q33" s="59"/>
      <c r="R33" s="60" t="s">
        <v>34</v>
      </c>
      <c r="S33" s="60" t="s">
        <v>34</v>
      </c>
      <c r="T33" s="49"/>
      <c r="U33" s="60" t="s">
        <v>34</v>
      </c>
      <c r="V33" s="60" t="s">
        <v>34</v>
      </c>
      <c r="W33" s="49"/>
      <c r="X33" s="60" t="s">
        <v>34</v>
      </c>
      <c r="Y33" s="60" t="s">
        <v>34</v>
      </c>
      <c r="Z33" s="49"/>
      <c r="AA33" s="59"/>
      <c r="AB33" s="59"/>
      <c r="AC33" s="59"/>
      <c r="AD33" s="60" t="s">
        <v>34</v>
      </c>
      <c r="AE33" s="60" t="s">
        <v>34</v>
      </c>
      <c r="AF33" s="49"/>
      <c r="AG33" s="60" t="s">
        <v>34</v>
      </c>
      <c r="AH33" s="60" t="s">
        <v>34</v>
      </c>
      <c r="AI33" s="49"/>
      <c r="AJ33" s="49"/>
      <c r="AK33" s="60" t="s">
        <v>34</v>
      </c>
      <c r="AL33" s="60" t="s">
        <v>34</v>
      </c>
      <c r="AM33" s="49"/>
      <c r="AN33" s="49"/>
      <c r="AO33" s="49"/>
      <c r="AP33" s="60">
        <v>441.45</v>
      </c>
      <c r="AQ33" s="60" t="s">
        <v>34</v>
      </c>
      <c r="AR33" s="60" t="s">
        <v>34</v>
      </c>
      <c r="AS33" s="49"/>
      <c r="AT33" s="60" t="s">
        <v>34</v>
      </c>
      <c r="AU33" s="60" t="s">
        <v>34</v>
      </c>
      <c r="AV33" s="49"/>
      <c r="AW33" s="49"/>
      <c r="AX33" s="60" t="s">
        <v>34</v>
      </c>
      <c r="AY33" s="60" t="s">
        <v>34</v>
      </c>
      <c r="AZ33" s="49"/>
      <c r="BA33" s="59"/>
      <c r="BB33" s="59"/>
      <c r="BC33" s="59"/>
      <c r="BD33" s="61"/>
      <c r="BE33" s="21"/>
      <c r="BF33" s="23"/>
      <c r="BG33" s="21"/>
      <c r="BH33" s="21"/>
      <c r="BI33" s="21"/>
      <c r="BJ33" s="23"/>
      <c r="BK33" s="22"/>
      <c r="BL33" s="20"/>
      <c r="BM33" s="21"/>
      <c r="BN33" s="21"/>
      <c r="BO33" s="21"/>
    </row>
    <row r="34" spans="2:67" ht="12.75">
      <c r="B34" s="14" t="s">
        <v>7</v>
      </c>
      <c r="C34" s="57"/>
      <c r="D34" s="57"/>
      <c r="E34" s="60"/>
      <c r="F34" s="60">
        <v>832.78</v>
      </c>
      <c r="G34" s="60">
        <v>502.87</v>
      </c>
      <c r="H34" s="49"/>
      <c r="I34" s="60">
        <v>832.78</v>
      </c>
      <c r="J34" s="60">
        <v>727.34</v>
      </c>
      <c r="K34" s="49"/>
      <c r="L34" s="60">
        <v>832.78</v>
      </c>
      <c r="M34" s="60">
        <v>750.58</v>
      </c>
      <c r="N34" s="49"/>
      <c r="O34" s="59"/>
      <c r="P34" s="59"/>
      <c r="Q34" s="59"/>
      <c r="R34" s="60">
        <v>832.78</v>
      </c>
      <c r="S34" s="60">
        <v>746.75</v>
      </c>
      <c r="T34" s="49"/>
      <c r="U34" s="60">
        <v>832.78</v>
      </c>
      <c r="V34" s="60">
        <v>712.44</v>
      </c>
      <c r="W34" s="49"/>
      <c r="X34" s="60">
        <v>832.78</v>
      </c>
      <c r="Y34" s="60">
        <v>690.07</v>
      </c>
      <c r="Z34" s="49"/>
      <c r="AA34" s="59"/>
      <c r="AB34" s="59"/>
      <c r="AC34" s="59"/>
      <c r="AD34" s="60">
        <v>881.76</v>
      </c>
      <c r="AE34" s="60">
        <v>955.98</v>
      </c>
      <c r="AF34" s="49"/>
      <c r="AG34" s="60">
        <v>881.76</v>
      </c>
      <c r="AH34" s="60">
        <v>734.37</v>
      </c>
      <c r="AI34" s="49"/>
      <c r="AJ34" s="49"/>
      <c r="AK34" s="60">
        <v>924.51</v>
      </c>
      <c r="AL34" s="60">
        <v>933.57</v>
      </c>
      <c r="AM34" s="49"/>
      <c r="AN34" s="49"/>
      <c r="AO34" s="49"/>
      <c r="AP34" s="60">
        <v>133.32</v>
      </c>
      <c r="AQ34" s="60">
        <v>924.51</v>
      </c>
      <c r="AR34" s="60">
        <v>1026.87</v>
      </c>
      <c r="AS34" s="49"/>
      <c r="AT34" s="60">
        <v>924.51</v>
      </c>
      <c r="AU34" s="60">
        <v>848.44</v>
      </c>
      <c r="AV34" s="49"/>
      <c r="AW34" s="49"/>
      <c r="AX34" s="60">
        <v>924.51</v>
      </c>
      <c r="AY34" s="60">
        <v>829.78</v>
      </c>
      <c r="AZ34" s="49"/>
      <c r="BA34" s="59"/>
      <c r="BB34" s="59"/>
      <c r="BC34" s="59"/>
      <c r="BD34" s="61"/>
      <c r="BE34" s="21"/>
      <c r="BF34" s="23"/>
      <c r="BG34" s="21"/>
      <c r="BH34" s="21"/>
      <c r="BI34" s="21"/>
      <c r="BJ34" s="23"/>
      <c r="BK34" s="22"/>
      <c r="BL34" s="20"/>
      <c r="BM34" s="21"/>
      <c r="BN34" s="21"/>
      <c r="BO34" s="21"/>
    </row>
    <row r="35" spans="2:67" ht="12.75">
      <c r="B35" s="14" t="s">
        <v>8</v>
      </c>
      <c r="C35" s="58"/>
      <c r="D35" s="58"/>
      <c r="E35" s="60"/>
      <c r="F35" s="60"/>
      <c r="G35" s="60"/>
      <c r="H35" s="49"/>
      <c r="I35" s="60"/>
      <c r="J35" s="63"/>
      <c r="K35" s="49"/>
      <c r="L35" s="49"/>
      <c r="M35" s="63"/>
      <c r="N35" s="49"/>
      <c r="O35" s="59"/>
      <c r="P35" s="59"/>
      <c r="Q35" s="59"/>
      <c r="R35" s="49"/>
      <c r="S35" s="60"/>
      <c r="T35" s="49"/>
      <c r="U35" s="49"/>
      <c r="V35" s="63"/>
      <c r="W35" s="49"/>
      <c r="X35" s="49"/>
      <c r="Y35" s="63"/>
      <c r="Z35" s="49"/>
      <c r="AA35" s="59"/>
      <c r="AB35" s="59"/>
      <c r="AC35" s="59"/>
      <c r="AD35" s="60"/>
      <c r="AE35" s="60"/>
      <c r="AF35" s="49"/>
      <c r="AG35" s="60"/>
      <c r="AH35" s="60"/>
      <c r="AI35" s="60">
        <v>716.29</v>
      </c>
      <c r="AJ35" s="49"/>
      <c r="AK35" s="60"/>
      <c r="AL35" s="60"/>
      <c r="AM35" s="49"/>
      <c r="AN35" s="49"/>
      <c r="AO35" s="49"/>
      <c r="AP35" s="60">
        <v>297.01</v>
      </c>
      <c r="AQ35" s="49"/>
      <c r="AR35" s="60"/>
      <c r="AS35" s="49"/>
      <c r="AT35" s="49"/>
      <c r="AU35" s="63"/>
      <c r="AV35" s="49"/>
      <c r="AW35" s="49"/>
      <c r="AX35" s="49"/>
      <c r="AY35" s="63"/>
      <c r="AZ35" s="49"/>
      <c r="BA35" s="59"/>
      <c r="BB35" s="59"/>
      <c r="BC35" s="59"/>
      <c r="BD35" s="61"/>
      <c r="BE35" s="21"/>
      <c r="BF35" s="23"/>
      <c r="BG35" s="21"/>
      <c r="BH35" s="21"/>
      <c r="BI35" s="21"/>
      <c r="BJ35" s="23"/>
      <c r="BK35" s="22"/>
      <c r="BL35" s="20"/>
      <c r="BM35" s="21"/>
      <c r="BN35" s="21"/>
      <c r="BO35" s="21"/>
    </row>
    <row r="36" spans="2:67" ht="12.75">
      <c r="B36" s="14" t="s">
        <v>42</v>
      </c>
      <c r="C36" s="58"/>
      <c r="D36" s="58"/>
      <c r="E36" s="60"/>
      <c r="F36" s="60"/>
      <c r="G36" s="60"/>
      <c r="H36" s="49"/>
      <c r="I36" s="60"/>
      <c r="J36" s="63"/>
      <c r="K36" s="49"/>
      <c r="L36" s="49"/>
      <c r="M36" s="63"/>
      <c r="N36" s="49"/>
      <c r="O36" s="59"/>
      <c r="P36" s="59"/>
      <c r="Q36" s="59"/>
      <c r="R36" s="49"/>
      <c r="S36" s="60"/>
      <c r="T36" s="49"/>
      <c r="U36" s="49"/>
      <c r="V36" s="63"/>
      <c r="W36" s="49"/>
      <c r="X36" s="49"/>
      <c r="Y36" s="63"/>
      <c r="Z36" s="49"/>
      <c r="AA36" s="59"/>
      <c r="AB36" s="59"/>
      <c r="AC36" s="59"/>
      <c r="AD36" s="60"/>
      <c r="AE36" s="60"/>
      <c r="AF36" s="49"/>
      <c r="AG36" s="60"/>
      <c r="AH36" s="60"/>
      <c r="AI36" s="60"/>
      <c r="AJ36" s="49"/>
      <c r="AK36" s="60"/>
      <c r="AL36" s="60"/>
      <c r="AM36" s="49"/>
      <c r="AN36" s="49"/>
      <c r="AO36" s="49"/>
      <c r="AP36" s="60"/>
      <c r="AQ36" s="49"/>
      <c r="AR36" s="60"/>
      <c r="AS36" s="49"/>
      <c r="AT36" s="49"/>
      <c r="AU36" s="63"/>
      <c r="AV36" s="49"/>
      <c r="AW36" s="49"/>
      <c r="AX36" s="49"/>
      <c r="AY36" s="63"/>
      <c r="AZ36" s="49"/>
      <c r="BA36" s="59"/>
      <c r="BB36" s="59"/>
      <c r="BC36" s="59"/>
      <c r="BD36" s="61"/>
      <c r="BE36" s="21"/>
      <c r="BF36" s="23"/>
      <c r="BG36" s="21"/>
      <c r="BH36" s="21"/>
      <c r="BI36" s="21"/>
      <c r="BJ36" s="23"/>
      <c r="BK36" s="22"/>
      <c r="BL36" s="20"/>
      <c r="BM36" s="21"/>
      <c r="BN36" s="21"/>
      <c r="BO36" s="21"/>
    </row>
    <row r="37" spans="2:67" ht="12.75">
      <c r="B37" s="14"/>
      <c r="C37" s="57"/>
      <c r="D37" s="57"/>
      <c r="E37" s="60"/>
      <c r="F37" s="58">
        <v>5249.37</v>
      </c>
      <c r="G37" s="58">
        <v>3169.82</v>
      </c>
      <c r="H37" s="49"/>
      <c r="I37" s="58">
        <v>5249.37</v>
      </c>
      <c r="J37" s="58">
        <v>4584.8</v>
      </c>
      <c r="K37" s="49"/>
      <c r="L37" s="58">
        <v>5249.37</v>
      </c>
      <c r="M37" s="58">
        <v>4731.25</v>
      </c>
      <c r="N37" s="49"/>
      <c r="O37" s="59">
        <f>F37+I37+L37</f>
        <v>15748.11</v>
      </c>
      <c r="P37" s="59">
        <f>G37+J37+M37</f>
        <v>12485.87</v>
      </c>
      <c r="Q37" s="59"/>
      <c r="R37" s="58">
        <v>5249.37</v>
      </c>
      <c r="S37" s="58">
        <v>4707.11</v>
      </c>
      <c r="T37" s="49"/>
      <c r="U37" s="58">
        <v>5249.37</v>
      </c>
      <c r="V37" s="58">
        <v>4488.21</v>
      </c>
      <c r="W37" s="49"/>
      <c r="X37" s="58">
        <v>5249.37</v>
      </c>
      <c r="Y37" s="58">
        <v>4349.63</v>
      </c>
      <c r="Z37" s="49"/>
      <c r="AA37" s="59">
        <f>R37+U37+X37</f>
        <v>15748.11</v>
      </c>
      <c r="AB37" s="59">
        <f>S37+V37+Y37</f>
        <v>13544.95</v>
      </c>
      <c r="AC37" s="59"/>
      <c r="AD37" s="60"/>
      <c r="AE37" s="60"/>
      <c r="AF37" s="49"/>
      <c r="AG37" s="60"/>
      <c r="AH37" s="60"/>
      <c r="AI37" s="60">
        <v>441.45</v>
      </c>
      <c r="AJ37" s="49"/>
      <c r="AK37" s="60"/>
      <c r="AL37" s="60"/>
      <c r="AM37" s="49"/>
      <c r="AN37" s="49"/>
      <c r="AO37" s="49"/>
      <c r="AP37" s="60">
        <v>528.51</v>
      </c>
      <c r="AQ37" s="58">
        <v>5815.48</v>
      </c>
      <c r="AR37" s="58">
        <v>6459.25</v>
      </c>
      <c r="AS37" s="49"/>
      <c r="AT37" s="58">
        <v>5815.48</v>
      </c>
      <c r="AU37" s="58">
        <v>5336.87</v>
      </c>
      <c r="AV37" s="49"/>
      <c r="AW37" s="58"/>
      <c r="AX37" s="58">
        <v>5815.48</v>
      </c>
      <c r="AY37" s="58">
        <v>5219.39</v>
      </c>
      <c r="AZ37" s="49"/>
      <c r="BA37" s="59">
        <f>AQ37+AT37+AX37</f>
        <v>17446.44</v>
      </c>
      <c r="BB37" s="59">
        <f>AR37+AU37+AY37</f>
        <v>17015.51</v>
      </c>
      <c r="BC37" s="59"/>
      <c r="BD37" s="56"/>
      <c r="BE37" s="21"/>
      <c r="BF37" s="20"/>
      <c r="BG37" s="20"/>
      <c r="BH37" s="21"/>
      <c r="BI37" s="20"/>
      <c r="BJ37" s="20"/>
      <c r="BK37" s="20"/>
      <c r="BL37" s="20"/>
      <c r="BM37" s="19"/>
      <c r="BN37" s="19"/>
      <c r="BO37" s="19"/>
    </row>
    <row r="38" spans="2:67" ht="12.75" hidden="1">
      <c r="B38" s="14"/>
      <c r="C38" s="57"/>
      <c r="D38" s="57"/>
      <c r="E38" s="60"/>
      <c r="F38" s="60" t="s">
        <v>34</v>
      </c>
      <c r="G38" s="60" t="s">
        <v>34</v>
      </c>
      <c r="H38" s="49"/>
      <c r="I38" s="60" t="s">
        <v>34</v>
      </c>
      <c r="J38" s="60" t="s">
        <v>34</v>
      </c>
      <c r="K38" s="49"/>
      <c r="L38" s="60" t="s">
        <v>34</v>
      </c>
      <c r="M38" s="60" t="s">
        <v>34</v>
      </c>
      <c r="N38" s="49"/>
      <c r="O38" s="59"/>
      <c r="P38" s="59"/>
      <c r="Q38" s="59"/>
      <c r="R38" s="60" t="s">
        <v>34</v>
      </c>
      <c r="S38" s="60" t="s">
        <v>34</v>
      </c>
      <c r="T38" s="49"/>
      <c r="U38" s="60" t="s">
        <v>34</v>
      </c>
      <c r="V38" s="60" t="s">
        <v>34</v>
      </c>
      <c r="W38" s="49"/>
      <c r="X38" s="60" t="s">
        <v>34</v>
      </c>
      <c r="Y38" s="60" t="s">
        <v>34</v>
      </c>
      <c r="Z38" s="49"/>
      <c r="AA38" s="59"/>
      <c r="AB38" s="59"/>
      <c r="AC38" s="59"/>
      <c r="AD38" s="60"/>
      <c r="AE38" s="60"/>
      <c r="AF38" s="49"/>
      <c r="AG38" s="60"/>
      <c r="AH38" s="60"/>
      <c r="AI38" s="60">
        <v>133.32</v>
      </c>
      <c r="AJ38" s="49"/>
      <c r="AK38" s="60"/>
      <c r="AL38" s="60"/>
      <c r="AM38" s="49"/>
      <c r="AN38" s="49"/>
      <c r="AO38" s="49"/>
      <c r="AP38" s="60">
        <v>2184.86</v>
      </c>
      <c r="AQ38" s="60" t="s">
        <v>34</v>
      </c>
      <c r="AR38" s="60" t="s">
        <v>34</v>
      </c>
      <c r="AS38" s="49"/>
      <c r="AT38" s="60" t="s">
        <v>34</v>
      </c>
      <c r="AU38" s="60" t="s">
        <v>34</v>
      </c>
      <c r="AV38" s="49"/>
      <c r="AW38" s="49"/>
      <c r="AX38" s="60" t="s">
        <v>34</v>
      </c>
      <c r="AY38" s="60" t="s">
        <v>34</v>
      </c>
      <c r="AZ38" s="49"/>
      <c r="BA38" s="59"/>
      <c r="BB38" s="59"/>
      <c r="BC38" s="59"/>
      <c r="BD38" s="61"/>
      <c r="BE38" s="21"/>
      <c r="BF38" s="23"/>
      <c r="BG38" s="23"/>
      <c r="BH38" s="21"/>
      <c r="BI38" s="21"/>
      <c r="BJ38" s="23"/>
      <c r="BK38" s="23"/>
      <c r="BL38" s="20"/>
      <c r="BM38" s="19"/>
      <c r="BN38" s="19"/>
      <c r="BO38" s="19"/>
    </row>
    <row r="39" spans="2:67" ht="12.75" hidden="1">
      <c r="B39" s="14"/>
      <c r="C39" s="57"/>
      <c r="D39" s="57"/>
      <c r="E39" s="49"/>
      <c r="F39" s="60">
        <v>800.75</v>
      </c>
      <c r="G39" s="60">
        <v>483.53</v>
      </c>
      <c r="H39" s="49"/>
      <c r="I39" s="60">
        <v>800.75</v>
      </c>
      <c r="J39" s="60">
        <v>699.37</v>
      </c>
      <c r="K39" s="49"/>
      <c r="L39" s="60">
        <v>800.75</v>
      </c>
      <c r="M39" s="60">
        <v>721.71</v>
      </c>
      <c r="N39" s="49"/>
      <c r="O39" s="59"/>
      <c r="P39" s="59"/>
      <c r="Q39" s="59"/>
      <c r="R39" s="60">
        <v>800.75</v>
      </c>
      <c r="S39" s="60">
        <v>718.03</v>
      </c>
      <c r="T39" s="49"/>
      <c r="U39" s="60">
        <v>800.75</v>
      </c>
      <c r="V39" s="60">
        <v>684.64</v>
      </c>
      <c r="W39" s="49"/>
      <c r="X39" s="60">
        <v>800.75</v>
      </c>
      <c r="Y39" s="60">
        <v>663.5</v>
      </c>
      <c r="Z39" s="49"/>
      <c r="AA39" s="59"/>
      <c r="AB39" s="59"/>
      <c r="AC39" s="59"/>
      <c r="AD39" s="60"/>
      <c r="AE39" s="60"/>
      <c r="AF39" s="49"/>
      <c r="AG39" s="60"/>
      <c r="AH39" s="60"/>
      <c r="AI39" s="60">
        <v>297.01</v>
      </c>
      <c r="AJ39" s="49"/>
      <c r="AK39" s="60"/>
      <c r="AL39" s="60"/>
      <c r="AM39" s="49"/>
      <c r="AN39" s="49"/>
      <c r="AO39" s="49"/>
      <c r="AP39" s="60"/>
      <c r="AQ39" s="60">
        <v>887.11</v>
      </c>
      <c r="AR39" s="60">
        <v>985.3</v>
      </c>
      <c r="AS39" s="49"/>
      <c r="AT39" s="60">
        <v>887.11</v>
      </c>
      <c r="AU39" s="60">
        <v>814.1</v>
      </c>
      <c r="AV39" s="49"/>
      <c r="AW39" s="49"/>
      <c r="AX39" s="60">
        <v>887.11</v>
      </c>
      <c r="AY39" s="60">
        <v>796.17</v>
      </c>
      <c r="AZ39" s="49"/>
      <c r="BA39" s="59"/>
      <c r="BB39" s="59"/>
      <c r="BC39" s="59"/>
      <c r="BD39" s="61"/>
      <c r="BE39" s="21"/>
      <c r="BF39" s="23"/>
      <c r="BG39" s="23"/>
      <c r="BH39" s="21"/>
      <c r="BI39" s="21"/>
      <c r="BJ39" s="23"/>
      <c r="BK39" s="23"/>
      <c r="BL39" s="20"/>
      <c r="BM39" s="19"/>
      <c r="BN39" s="19"/>
      <c r="BO39" s="19"/>
    </row>
    <row r="40" spans="2:67" ht="12.75">
      <c r="B40" s="15" t="s">
        <v>44</v>
      </c>
      <c r="C40" s="53">
        <v>0</v>
      </c>
      <c r="D40" s="53">
        <v>0</v>
      </c>
      <c r="E40" s="64">
        <f>E44+E45+E46+E47+E48</f>
        <v>0</v>
      </c>
      <c r="F40" s="60"/>
      <c r="G40" s="60"/>
      <c r="H40" s="49"/>
      <c r="I40" s="60"/>
      <c r="J40" s="63"/>
      <c r="K40" s="49"/>
      <c r="L40" s="49"/>
      <c r="M40" s="63"/>
      <c r="N40" s="49"/>
      <c r="O40" s="59"/>
      <c r="P40" s="59"/>
      <c r="Q40" s="59"/>
      <c r="R40" s="49"/>
      <c r="S40" s="60"/>
      <c r="T40" s="49"/>
      <c r="U40" s="49"/>
      <c r="V40" s="63"/>
      <c r="W40" s="49"/>
      <c r="X40" s="49"/>
      <c r="Y40" s="63"/>
      <c r="Z40" s="49"/>
      <c r="AA40" s="59"/>
      <c r="AB40" s="59"/>
      <c r="AC40" s="59"/>
      <c r="AD40" s="60"/>
      <c r="AE40" s="60"/>
      <c r="AF40" s="49"/>
      <c r="AG40" s="60"/>
      <c r="AH40" s="60"/>
      <c r="AI40" s="60">
        <v>528.51</v>
      </c>
      <c r="AJ40" s="49"/>
      <c r="AK40" s="60"/>
      <c r="AL40" s="60"/>
      <c r="AM40" s="49"/>
      <c r="AN40" s="49"/>
      <c r="AO40" s="49"/>
      <c r="AP40" s="60"/>
      <c r="AQ40" s="49"/>
      <c r="AR40" s="60"/>
      <c r="AS40" s="49"/>
      <c r="AT40" s="49"/>
      <c r="AU40" s="63"/>
      <c r="AV40" s="49"/>
      <c r="AW40" s="49"/>
      <c r="AX40" s="49"/>
      <c r="AY40" s="63"/>
      <c r="AZ40" s="49"/>
      <c r="BA40" s="59"/>
      <c r="BB40" s="59"/>
      <c r="BC40" s="59"/>
      <c r="BD40" s="61"/>
      <c r="BE40" s="21"/>
      <c r="BF40" s="23"/>
      <c r="BG40" s="22"/>
      <c r="BH40" s="21"/>
      <c r="BI40" s="21"/>
      <c r="BJ40" s="23"/>
      <c r="BK40" s="22"/>
      <c r="BL40" s="20"/>
      <c r="BM40" s="19"/>
      <c r="BN40" s="19"/>
      <c r="BO40" s="19"/>
    </row>
    <row r="41" spans="2:67" ht="12.75">
      <c r="B41" s="15" t="s">
        <v>45</v>
      </c>
      <c r="C41" s="83"/>
      <c r="D41" s="53"/>
      <c r="E41" s="64"/>
      <c r="F41" s="63"/>
      <c r="G41" s="63"/>
      <c r="H41" s="49"/>
      <c r="I41" s="63"/>
      <c r="J41" s="63"/>
      <c r="K41" s="49"/>
      <c r="L41" s="49"/>
      <c r="M41" s="63"/>
      <c r="N41" s="49"/>
      <c r="O41" s="59"/>
      <c r="P41" s="59"/>
      <c r="Q41" s="59"/>
      <c r="R41" s="49"/>
      <c r="S41" s="63"/>
      <c r="T41" s="49"/>
      <c r="U41" s="49"/>
      <c r="V41" s="63"/>
      <c r="W41" s="49"/>
      <c r="X41" s="49"/>
      <c r="Y41" s="63"/>
      <c r="Z41" s="49"/>
      <c r="AA41" s="59"/>
      <c r="AB41" s="59"/>
      <c r="AC41" s="59"/>
      <c r="AD41" s="60"/>
      <c r="AE41" s="60"/>
      <c r="AF41" s="49"/>
      <c r="AG41" s="60"/>
      <c r="AH41" s="60"/>
      <c r="AI41" s="60">
        <v>2184.86</v>
      </c>
      <c r="AJ41" s="49"/>
      <c r="AK41" s="60"/>
      <c r="AL41" s="60"/>
      <c r="AM41" s="49"/>
      <c r="AN41" s="49"/>
      <c r="AO41" s="49"/>
      <c r="AP41" s="60"/>
      <c r="AQ41" s="49"/>
      <c r="AR41" s="63"/>
      <c r="AS41" s="49"/>
      <c r="AT41" s="49"/>
      <c r="AU41" s="63"/>
      <c r="AV41" s="49"/>
      <c r="AW41" s="49"/>
      <c r="AX41" s="49"/>
      <c r="AY41" s="63"/>
      <c r="AZ41" s="49"/>
      <c r="BA41" s="59"/>
      <c r="BB41" s="59"/>
      <c r="BC41" s="59"/>
      <c r="BD41" s="66"/>
      <c r="BE41" s="21"/>
      <c r="BF41" s="22"/>
      <c r="BG41" s="22"/>
      <c r="BH41" s="21"/>
      <c r="BI41" s="21"/>
      <c r="BJ41" s="22"/>
      <c r="BK41" s="22"/>
      <c r="BL41" s="20"/>
      <c r="BM41" s="19"/>
      <c r="BN41" s="19"/>
      <c r="BO41" s="19"/>
    </row>
    <row r="42" spans="2:67" ht="12.75" hidden="1">
      <c r="B42" s="14" t="s">
        <v>12</v>
      </c>
      <c r="C42" s="54">
        <v>4.12</v>
      </c>
      <c r="D42" s="54"/>
      <c r="E42" s="63"/>
      <c r="F42" s="63"/>
      <c r="G42" s="63"/>
      <c r="H42" s="49"/>
      <c r="I42" s="63"/>
      <c r="J42" s="63"/>
      <c r="K42" s="49"/>
      <c r="L42" s="49"/>
      <c r="M42" s="63"/>
      <c r="N42" s="49"/>
      <c r="O42" s="59"/>
      <c r="P42" s="59"/>
      <c r="Q42" s="59"/>
      <c r="R42" s="49"/>
      <c r="S42" s="63"/>
      <c r="T42" s="49"/>
      <c r="U42" s="49"/>
      <c r="V42" s="63"/>
      <c r="W42" s="49"/>
      <c r="X42" s="49"/>
      <c r="Y42" s="63"/>
      <c r="Z42" s="49"/>
      <c r="AA42" s="59"/>
      <c r="AB42" s="59"/>
      <c r="AC42" s="59"/>
      <c r="AD42" s="58">
        <v>5570.25</v>
      </c>
      <c r="AE42" s="58">
        <v>6038.7</v>
      </c>
      <c r="AF42" s="49"/>
      <c r="AG42" s="58">
        <v>5570.25</v>
      </c>
      <c r="AH42" s="58">
        <v>4638.9</v>
      </c>
      <c r="AI42" s="49"/>
      <c r="AJ42" s="58">
        <v>1.66</v>
      </c>
      <c r="AK42" s="58">
        <v>5815.48</v>
      </c>
      <c r="AL42" s="58">
        <v>5871.89</v>
      </c>
      <c r="AM42" s="49"/>
      <c r="AN42" s="59">
        <f>AD42+AG42+AK42</f>
        <v>16955.98</v>
      </c>
      <c r="AO42" s="59">
        <f>AE42+AH42+AL42</f>
        <v>16549.489999999998</v>
      </c>
      <c r="AP42" s="49"/>
      <c r="AQ42" s="49"/>
      <c r="AR42" s="63"/>
      <c r="AS42" s="49"/>
      <c r="AT42" s="49"/>
      <c r="AU42" s="63"/>
      <c r="AV42" s="49"/>
      <c r="AW42" s="49"/>
      <c r="AX42" s="49"/>
      <c r="AY42" s="63"/>
      <c r="AZ42" s="49"/>
      <c r="BA42" s="59"/>
      <c r="BB42" s="59"/>
      <c r="BC42" s="59"/>
      <c r="BD42" s="66"/>
      <c r="BE42" s="21"/>
      <c r="BF42" s="22"/>
      <c r="BG42" s="22"/>
      <c r="BH42" s="21"/>
      <c r="BI42" s="21"/>
      <c r="BJ42" s="22"/>
      <c r="BK42" s="22"/>
      <c r="BL42" s="20"/>
      <c r="BM42" s="19"/>
      <c r="BN42" s="19"/>
      <c r="BO42" s="19"/>
    </row>
    <row r="43" spans="2:67" ht="12.75" hidden="1">
      <c r="B43" s="14" t="s">
        <v>13</v>
      </c>
      <c r="C43" s="53"/>
      <c r="D43" s="53"/>
      <c r="E43" s="63"/>
      <c r="F43" s="58">
        <v>12948.44</v>
      </c>
      <c r="G43" s="58">
        <v>7818.89</v>
      </c>
      <c r="H43" s="67">
        <v>27270.67</v>
      </c>
      <c r="I43" s="58">
        <v>12884.61</v>
      </c>
      <c r="J43" s="58">
        <v>11253.42</v>
      </c>
      <c r="K43" s="58">
        <f>K46+K47+K49+K50+K51+K52</f>
        <v>16793.32</v>
      </c>
      <c r="L43" s="58">
        <v>12884.61</v>
      </c>
      <c r="M43" s="58">
        <v>11612.9</v>
      </c>
      <c r="N43" s="58">
        <f>N46+N47+N49+N50+N51+N52</f>
        <v>12851.470000000001</v>
      </c>
      <c r="O43" s="59">
        <f>F43+I43+L43</f>
        <v>38717.66</v>
      </c>
      <c r="P43" s="59">
        <f>G43+J43+M43</f>
        <v>30685.21</v>
      </c>
      <c r="Q43" s="59">
        <f>H43+K43+N43</f>
        <v>56915.46</v>
      </c>
      <c r="R43" s="58">
        <v>12884.61</v>
      </c>
      <c r="S43" s="58">
        <v>11553.63</v>
      </c>
      <c r="T43" s="67">
        <f>T46+T47+T49+T50+T51+T52</f>
        <v>52614.06</v>
      </c>
      <c r="U43" s="58">
        <v>12884.61</v>
      </c>
      <c r="V43" s="58">
        <v>11016.34</v>
      </c>
      <c r="W43" s="58">
        <f>W47+W49+W50+W51+W52</f>
        <v>21043.16</v>
      </c>
      <c r="X43" s="58">
        <v>12884.61</v>
      </c>
      <c r="Y43" s="58">
        <v>10676.19</v>
      </c>
      <c r="Z43" s="58">
        <f>Z46+Z47+Z49+Z50+Z51+Z52</f>
        <v>45144.33</v>
      </c>
      <c r="AA43" s="59">
        <f>R43+U43+X43</f>
        <v>38653.83</v>
      </c>
      <c r="AB43" s="59">
        <f>S43+V43+Y43</f>
        <v>33246.16</v>
      </c>
      <c r="AC43" s="59">
        <f>T43+W43+Z43</f>
        <v>118801.55</v>
      </c>
      <c r="AD43" s="60" t="s">
        <v>34</v>
      </c>
      <c r="AE43" s="60" t="s">
        <v>34</v>
      </c>
      <c r="AF43" s="49"/>
      <c r="AG43" s="60" t="s">
        <v>34</v>
      </c>
      <c r="AH43" s="60" t="s">
        <v>34</v>
      </c>
      <c r="AI43" s="49"/>
      <c r="AJ43" s="49"/>
      <c r="AK43" s="60" t="s">
        <v>34</v>
      </c>
      <c r="AL43" s="60" t="s">
        <v>34</v>
      </c>
      <c r="AM43" s="49"/>
      <c r="AN43" s="49"/>
      <c r="AO43" s="49"/>
      <c r="AP43" s="49"/>
      <c r="AQ43" s="58">
        <v>14357.37</v>
      </c>
      <c r="AR43" s="58">
        <v>15946.73</v>
      </c>
      <c r="AS43" s="67">
        <f>AS46+AS47+AS49+AS50+AS51+AS52</f>
        <v>26918.85</v>
      </c>
      <c r="AT43" s="58">
        <v>14357.37</v>
      </c>
      <c r="AU43" s="58">
        <v>13175.76</v>
      </c>
      <c r="AV43" s="58">
        <f>AV46+AV47+AV49+AV50+AV51+AV52</f>
        <v>12832.33</v>
      </c>
      <c r="AW43" s="58"/>
      <c r="AX43" s="58">
        <v>14357.37</v>
      </c>
      <c r="AY43" s="58">
        <v>12885.74</v>
      </c>
      <c r="AZ43" s="58">
        <f>AZ46+AZ47+AZ49+AZ50+AZ51+AZ52</f>
        <v>13554.08</v>
      </c>
      <c r="BA43" s="59">
        <f>AQ43+AT43+AX43</f>
        <v>43072.11</v>
      </c>
      <c r="BB43" s="59">
        <f>AR43+AU43+AY43</f>
        <v>42008.229999999996</v>
      </c>
      <c r="BC43" s="59">
        <f>AS43+AV43+AZ43</f>
        <v>53305.26</v>
      </c>
      <c r="BD43" s="56"/>
      <c r="BE43" s="31"/>
      <c r="BF43" s="20"/>
      <c r="BG43" s="20"/>
      <c r="BH43" s="20"/>
      <c r="BI43" s="20"/>
      <c r="BJ43" s="20"/>
      <c r="BK43" s="20"/>
      <c r="BL43" s="20"/>
      <c r="BM43" s="19"/>
      <c r="BN43" s="19"/>
      <c r="BO43" s="19"/>
    </row>
    <row r="44" spans="2:67" ht="12.75">
      <c r="B44" s="14" t="s">
        <v>5</v>
      </c>
      <c r="C44" s="68"/>
      <c r="D44" s="68"/>
      <c r="E44" s="69"/>
      <c r="F44" s="60" t="s">
        <v>34</v>
      </c>
      <c r="G44" s="60" t="s">
        <v>34</v>
      </c>
      <c r="H44" s="49"/>
      <c r="I44" s="60" t="s">
        <v>34</v>
      </c>
      <c r="J44" s="60" t="s">
        <v>34</v>
      </c>
      <c r="K44" s="63"/>
      <c r="L44" s="60" t="s">
        <v>34</v>
      </c>
      <c r="M44" s="60" t="s">
        <v>34</v>
      </c>
      <c r="N44" s="63"/>
      <c r="O44" s="49"/>
      <c r="P44" s="49"/>
      <c r="Q44" s="49"/>
      <c r="R44" s="60" t="s">
        <v>34</v>
      </c>
      <c r="S44" s="60" t="s">
        <v>34</v>
      </c>
      <c r="T44" s="49"/>
      <c r="U44" s="60" t="s">
        <v>34</v>
      </c>
      <c r="V44" s="60" t="s">
        <v>34</v>
      </c>
      <c r="W44" s="63"/>
      <c r="X44" s="60" t="s">
        <v>34</v>
      </c>
      <c r="Y44" s="60" t="s">
        <v>34</v>
      </c>
      <c r="Z44" s="63"/>
      <c r="AA44" s="49"/>
      <c r="AB44" s="49"/>
      <c r="AC44" s="49"/>
      <c r="AD44" s="60">
        <v>849.7</v>
      </c>
      <c r="AE44" s="60">
        <v>921.15</v>
      </c>
      <c r="AF44" s="49"/>
      <c r="AG44" s="60">
        <v>849.7</v>
      </c>
      <c r="AH44" s="60">
        <v>707.62</v>
      </c>
      <c r="AI44" s="49"/>
      <c r="AJ44" s="49"/>
      <c r="AK44" s="60">
        <v>887.11</v>
      </c>
      <c r="AL44" s="60">
        <v>895.71</v>
      </c>
      <c r="AM44" s="49"/>
      <c r="AN44" s="49"/>
      <c r="AO44" s="49"/>
      <c r="AP44" s="49"/>
      <c r="AQ44" s="60" t="s">
        <v>34</v>
      </c>
      <c r="AR44" s="60" t="s">
        <v>34</v>
      </c>
      <c r="AS44" s="49"/>
      <c r="AT44" s="60" t="s">
        <v>34</v>
      </c>
      <c r="AU44" s="60" t="s">
        <v>34</v>
      </c>
      <c r="AV44" s="63"/>
      <c r="AW44" s="63"/>
      <c r="AX44" s="60" t="s">
        <v>34</v>
      </c>
      <c r="AY44" s="60" t="s">
        <v>34</v>
      </c>
      <c r="AZ44" s="63"/>
      <c r="BA44" s="49"/>
      <c r="BB44" s="49"/>
      <c r="BC44" s="49"/>
      <c r="BD44" s="61"/>
      <c r="BE44" s="21"/>
      <c r="BF44" s="23"/>
      <c r="BG44" s="23"/>
      <c r="BH44" s="22"/>
      <c r="BI44" s="22"/>
      <c r="BJ44" s="23"/>
      <c r="BK44" s="23"/>
      <c r="BL44" s="20"/>
      <c r="BM44" s="21"/>
      <c r="BN44" s="21"/>
      <c r="BO44" s="21"/>
    </row>
    <row r="45" spans="2:67" ht="12.75">
      <c r="B45" s="14" t="s">
        <v>6</v>
      </c>
      <c r="C45" s="70"/>
      <c r="D45" s="70"/>
      <c r="E45" s="69"/>
      <c r="F45" s="60">
        <v>1975.17</v>
      </c>
      <c r="G45" s="60">
        <v>1192.71</v>
      </c>
      <c r="H45" s="49"/>
      <c r="I45" s="60">
        <v>1965.45</v>
      </c>
      <c r="J45" s="60">
        <v>1716.62</v>
      </c>
      <c r="K45" s="63"/>
      <c r="L45" s="60">
        <v>1965.45</v>
      </c>
      <c r="M45" s="60">
        <v>1771.46</v>
      </c>
      <c r="N45" s="63"/>
      <c r="O45" s="49"/>
      <c r="P45" s="49"/>
      <c r="Q45" s="49"/>
      <c r="R45" s="60">
        <v>1965.45</v>
      </c>
      <c r="S45" s="60">
        <v>1762.42</v>
      </c>
      <c r="T45" s="49"/>
      <c r="U45" s="60">
        <v>1965.45</v>
      </c>
      <c r="V45" s="60">
        <v>1680.46</v>
      </c>
      <c r="W45" s="63"/>
      <c r="X45" s="60">
        <v>1965.45</v>
      </c>
      <c r="Y45" s="60">
        <v>1628.57</v>
      </c>
      <c r="Z45" s="63"/>
      <c r="AA45" s="49"/>
      <c r="AB45" s="49"/>
      <c r="AC45" s="49"/>
      <c r="AD45" s="49"/>
      <c r="AE45" s="60"/>
      <c r="AF45" s="49"/>
      <c r="AG45" s="49"/>
      <c r="AH45" s="63"/>
      <c r="AI45" s="49"/>
      <c r="AJ45" s="49"/>
      <c r="AK45" s="49"/>
      <c r="AL45" s="63"/>
      <c r="AM45" s="49"/>
      <c r="AN45" s="49"/>
      <c r="AO45" s="49"/>
      <c r="AP45" s="49"/>
      <c r="AQ45" s="60">
        <v>2190.11</v>
      </c>
      <c r="AR45" s="60">
        <v>2432.55</v>
      </c>
      <c r="AS45" s="49"/>
      <c r="AT45" s="60">
        <v>2190.11</v>
      </c>
      <c r="AU45" s="60">
        <v>2009.86</v>
      </c>
      <c r="AV45" s="63"/>
      <c r="AW45" s="63"/>
      <c r="AX45" s="60">
        <v>2190.11</v>
      </c>
      <c r="AY45" s="60">
        <v>1965.62</v>
      </c>
      <c r="AZ45" s="63"/>
      <c r="BA45" s="49"/>
      <c r="BB45" s="49"/>
      <c r="BC45" s="49"/>
      <c r="BD45" s="61"/>
      <c r="BE45" s="21"/>
      <c r="BF45" s="23"/>
      <c r="BG45" s="23"/>
      <c r="BH45" s="23"/>
      <c r="BI45" s="23"/>
      <c r="BJ45" s="23"/>
      <c r="BK45" s="23"/>
      <c r="BL45" s="20"/>
      <c r="BM45" s="21"/>
      <c r="BN45" s="21"/>
      <c r="BO45" s="21"/>
    </row>
    <row r="46" spans="2:67" ht="12.75">
      <c r="B46" s="14" t="s">
        <v>7</v>
      </c>
      <c r="C46" s="70"/>
      <c r="D46" s="70"/>
      <c r="E46" s="69"/>
      <c r="F46" s="60"/>
      <c r="G46" s="60"/>
      <c r="H46" s="60">
        <v>337.86</v>
      </c>
      <c r="I46" s="60"/>
      <c r="J46" s="63"/>
      <c r="K46" s="60">
        <v>920.9</v>
      </c>
      <c r="L46" s="49"/>
      <c r="M46" s="63"/>
      <c r="N46" s="60">
        <v>720.89</v>
      </c>
      <c r="O46" s="49"/>
      <c r="P46" s="49"/>
      <c r="Q46" s="49"/>
      <c r="R46" s="49"/>
      <c r="S46" s="60"/>
      <c r="T46" s="60">
        <v>13322.37</v>
      </c>
      <c r="U46" s="49"/>
      <c r="V46" s="63"/>
      <c r="W46" s="60"/>
      <c r="X46" s="49"/>
      <c r="Y46" s="63"/>
      <c r="Z46" s="60">
        <v>1175.76</v>
      </c>
      <c r="AA46" s="49"/>
      <c r="AB46" s="49"/>
      <c r="AC46" s="49"/>
      <c r="AD46" s="49"/>
      <c r="AE46" s="63"/>
      <c r="AF46" s="49"/>
      <c r="AG46" s="49"/>
      <c r="AH46" s="63"/>
      <c r="AI46" s="49"/>
      <c r="AJ46" s="49"/>
      <c r="AK46" s="49"/>
      <c r="AL46" s="63"/>
      <c r="AM46" s="49"/>
      <c r="AN46" s="49"/>
      <c r="AO46" s="49"/>
      <c r="AP46" s="49"/>
      <c r="AQ46" s="49"/>
      <c r="AR46" s="60"/>
      <c r="AS46" s="60">
        <v>968.06</v>
      </c>
      <c r="AT46" s="49"/>
      <c r="AU46" s="63"/>
      <c r="AV46" s="60">
        <v>200</v>
      </c>
      <c r="AW46" s="60"/>
      <c r="AX46" s="49"/>
      <c r="AY46" s="63"/>
      <c r="AZ46" s="60">
        <v>1208.55</v>
      </c>
      <c r="BA46" s="49"/>
      <c r="BB46" s="49"/>
      <c r="BC46" s="49"/>
      <c r="BD46" s="61"/>
      <c r="BE46" s="23"/>
      <c r="BF46" s="23"/>
      <c r="BG46" s="21"/>
      <c r="BH46" s="23"/>
      <c r="BI46" s="23"/>
      <c r="BJ46" s="23"/>
      <c r="BK46" s="22"/>
      <c r="BL46" s="20"/>
      <c r="BM46" s="21"/>
      <c r="BN46" s="21"/>
      <c r="BO46" s="21"/>
    </row>
    <row r="47" spans="2:67" ht="12.75">
      <c r="B47" s="14" t="s">
        <v>8</v>
      </c>
      <c r="C47" s="70"/>
      <c r="D47" s="70"/>
      <c r="E47" s="69"/>
      <c r="F47" s="60"/>
      <c r="G47" s="60"/>
      <c r="H47" s="60">
        <v>6571.74</v>
      </c>
      <c r="I47" s="60"/>
      <c r="J47" s="63"/>
      <c r="K47" s="60">
        <v>2313</v>
      </c>
      <c r="L47" s="49"/>
      <c r="M47" s="63"/>
      <c r="N47" s="60">
        <v>1127.34</v>
      </c>
      <c r="O47" s="49"/>
      <c r="P47" s="49"/>
      <c r="Q47" s="49"/>
      <c r="R47" s="49"/>
      <c r="S47" s="60"/>
      <c r="T47" s="60">
        <v>9403.55</v>
      </c>
      <c r="U47" s="49"/>
      <c r="V47" s="63"/>
      <c r="W47" s="60">
        <v>4863.22</v>
      </c>
      <c r="X47" s="49"/>
      <c r="Y47" s="63"/>
      <c r="Z47" s="60">
        <v>13689.07</v>
      </c>
      <c r="AA47" s="49"/>
      <c r="AB47" s="49"/>
      <c r="AC47" s="49"/>
      <c r="AD47" s="49"/>
      <c r="AE47" s="63"/>
      <c r="AF47" s="49"/>
      <c r="AG47" s="49"/>
      <c r="AH47" s="63"/>
      <c r="AI47" s="49"/>
      <c r="AJ47" s="49"/>
      <c r="AK47" s="49"/>
      <c r="AL47" s="63"/>
      <c r="AM47" s="49"/>
      <c r="AN47" s="49"/>
      <c r="AO47" s="49"/>
      <c r="AP47" s="49"/>
      <c r="AQ47" s="49"/>
      <c r="AR47" s="60"/>
      <c r="AS47" s="60">
        <v>7737.26</v>
      </c>
      <c r="AT47" s="49"/>
      <c r="AU47" s="63"/>
      <c r="AV47" s="60">
        <v>3333.97</v>
      </c>
      <c r="AW47" s="60"/>
      <c r="AX47" s="49"/>
      <c r="AY47" s="63"/>
      <c r="AZ47" s="60">
        <v>2485.26</v>
      </c>
      <c r="BA47" s="49"/>
      <c r="BB47" s="49"/>
      <c r="BC47" s="49"/>
      <c r="BD47" s="61"/>
      <c r="BE47" s="23"/>
      <c r="BF47" s="23"/>
      <c r="BG47" s="21"/>
      <c r="BH47" s="23"/>
      <c r="BI47" s="23"/>
      <c r="BJ47" s="23"/>
      <c r="BK47" s="22"/>
      <c r="BL47" s="20"/>
      <c r="BM47" s="21"/>
      <c r="BN47" s="21"/>
      <c r="BO47" s="21"/>
    </row>
    <row r="48" spans="2:67" ht="12.75">
      <c r="B48" s="14" t="s">
        <v>42</v>
      </c>
      <c r="C48" s="70"/>
      <c r="D48" s="70"/>
      <c r="E48" s="69"/>
      <c r="F48" s="60"/>
      <c r="G48" s="60"/>
      <c r="H48" s="60"/>
      <c r="I48" s="60"/>
      <c r="J48" s="63"/>
      <c r="K48" s="60"/>
      <c r="L48" s="49"/>
      <c r="M48" s="63"/>
      <c r="N48" s="60"/>
      <c r="O48" s="49"/>
      <c r="P48" s="49"/>
      <c r="Q48" s="49"/>
      <c r="R48" s="49"/>
      <c r="S48" s="60"/>
      <c r="T48" s="60"/>
      <c r="U48" s="49"/>
      <c r="V48" s="63"/>
      <c r="W48" s="60"/>
      <c r="X48" s="49"/>
      <c r="Y48" s="63"/>
      <c r="Z48" s="60"/>
      <c r="AA48" s="49"/>
      <c r="AB48" s="49"/>
      <c r="AC48" s="49"/>
      <c r="AD48" s="49"/>
      <c r="AE48" s="63"/>
      <c r="AF48" s="49"/>
      <c r="AG48" s="49"/>
      <c r="AH48" s="63"/>
      <c r="AI48" s="49"/>
      <c r="AJ48" s="49"/>
      <c r="AK48" s="49"/>
      <c r="AL48" s="63"/>
      <c r="AM48" s="49"/>
      <c r="AN48" s="49"/>
      <c r="AO48" s="49"/>
      <c r="AP48" s="49"/>
      <c r="AQ48" s="49"/>
      <c r="AR48" s="60"/>
      <c r="AS48" s="60"/>
      <c r="AT48" s="49"/>
      <c r="AU48" s="63"/>
      <c r="AV48" s="60"/>
      <c r="AW48" s="60"/>
      <c r="AX48" s="49"/>
      <c r="AY48" s="63"/>
      <c r="AZ48" s="60"/>
      <c r="BA48" s="49"/>
      <c r="BB48" s="49"/>
      <c r="BC48" s="49"/>
      <c r="BD48" s="61"/>
      <c r="BE48" s="23"/>
      <c r="BF48" s="23"/>
      <c r="BG48" s="21"/>
      <c r="BH48" s="23"/>
      <c r="BI48" s="23"/>
      <c r="BJ48" s="23"/>
      <c r="BK48" s="22"/>
      <c r="BL48" s="20"/>
      <c r="BM48" s="21"/>
      <c r="BN48" s="21"/>
      <c r="BO48" s="21"/>
    </row>
    <row r="49" spans="2:67" ht="12.75">
      <c r="B49" s="14"/>
      <c r="C49" s="70"/>
      <c r="D49" s="70"/>
      <c r="E49" s="69"/>
      <c r="F49" s="60"/>
      <c r="G49" s="60"/>
      <c r="H49" s="60">
        <v>1984.66</v>
      </c>
      <c r="I49" s="60"/>
      <c r="J49" s="63"/>
      <c r="K49" s="60">
        <v>698.52</v>
      </c>
      <c r="L49" s="49"/>
      <c r="M49" s="63"/>
      <c r="N49" s="60">
        <v>340.45</v>
      </c>
      <c r="O49" s="49"/>
      <c r="P49" s="49"/>
      <c r="Q49" s="49"/>
      <c r="R49" s="49"/>
      <c r="S49" s="60"/>
      <c r="T49" s="60">
        <v>2839.87</v>
      </c>
      <c r="U49" s="49"/>
      <c r="V49" s="63"/>
      <c r="W49" s="60">
        <v>1468.69</v>
      </c>
      <c r="X49" s="49"/>
      <c r="Y49" s="63"/>
      <c r="Z49" s="60">
        <v>4134.1</v>
      </c>
      <c r="AA49" s="49"/>
      <c r="AB49" s="49"/>
      <c r="AC49" s="49"/>
      <c r="AD49" s="49"/>
      <c r="AE49" s="63"/>
      <c r="AF49" s="49"/>
      <c r="AG49" s="49"/>
      <c r="AH49" s="63"/>
      <c r="AI49" s="49"/>
      <c r="AJ49" s="49"/>
      <c r="AK49" s="49"/>
      <c r="AL49" s="63"/>
      <c r="AM49" s="49"/>
      <c r="AN49" s="49"/>
      <c r="AO49" s="49"/>
      <c r="AP49" s="49"/>
      <c r="AQ49" s="49"/>
      <c r="AR49" s="60"/>
      <c r="AS49" s="60">
        <v>2336.65</v>
      </c>
      <c r="AT49" s="49"/>
      <c r="AU49" s="63"/>
      <c r="AV49" s="60">
        <v>1006.86</v>
      </c>
      <c r="AW49" s="60"/>
      <c r="AX49" s="49"/>
      <c r="AY49" s="63"/>
      <c r="AZ49" s="60">
        <v>750.55</v>
      </c>
      <c r="BA49" s="49"/>
      <c r="BB49" s="49"/>
      <c r="BC49" s="49"/>
      <c r="BD49" s="61"/>
      <c r="BE49" s="23"/>
      <c r="BF49" s="23"/>
      <c r="BG49" s="21"/>
      <c r="BH49" s="23"/>
      <c r="BI49" s="23"/>
      <c r="BJ49" s="23"/>
      <c r="BK49" s="22"/>
      <c r="BL49" s="20"/>
      <c r="BM49" s="21"/>
      <c r="BN49" s="21"/>
      <c r="BO49" s="21"/>
    </row>
    <row r="50" spans="2:67" ht="12.75" hidden="1">
      <c r="B50" s="14"/>
      <c r="C50" s="70"/>
      <c r="D50" s="70"/>
      <c r="E50" s="69"/>
      <c r="F50" s="60"/>
      <c r="G50" s="60"/>
      <c r="H50" s="60">
        <v>5892.39</v>
      </c>
      <c r="I50" s="60"/>
      <c r="J50" s="63"/>
      <c r="K50" s="60">
        <v>1914.31</v>
      </c>
      <c r="L50" s="49"/>
      <c r="M50" s="63"/>
      <c r="N50" s="60">
        <v>824.49</v>
      </c>
      <c r="O50" s="49"/>
      <c r="P50" s="49"/>
      <c r="Q50" s="49"/>
      <c r="R50" s="49"/>
      <c r="S50" s="60"/>
      <c r="T50" s="60">
        <v>7061.7</v>
      </c>
      <c r="U50" s="49"/>
      <c r="V50" s="63"/>
      <c r="W50" s="60">
        <v>2970</v>
      </c>
      <c r="X50" s="49"/>
      <c r="Y50" s="63"/>
      <c r="Z50" s="60">
        <v>5589.74</v>
      </c>
      <c r="AA50" s="49"/>
      <c r="AB50" s="49"/>
      <c r="AC50" s="49"/>
      <c r="AD50" s="58">
        <v>13593.87</v>
      </c>
      <c r="AE50" s="58">
        <v>14737.11</v>
      </c>
      <c r="AF50" s="67">
        <f>AF54+AF55+AF56+AF57+AF58</f>
        <v>17387.27</v>
      </c>
      <c r="AG50" s="58">
        <v>13719.08</v>
      </c>
      <c r="AH50" s="58">
        <v>11425.25</v>
      </c>
      <c r="AI50" s="58">
        <f>AI53+AI54+AI55+AI56+AI57+AI58</f>
        <v>16073.04</v>
      </c>
      <c r="AJ50" s="58">
        <v>4.12</v>
      </c>
      <c r="AK50" s="58">
        <v>14357.37</v>
      </c>
      <c r="AL50" s="58">
        <v>14496.64</v>
      </c>
      <c r="AM50" s="58">
        <f>AM53+AM54+AM55+AM56+AM57+AM58</f>
        <v>22479.62</v>
      </c>
      <c r="AN50" s="59">
        <f>AD50+AG50+AK50</f>
        <v>41670.32</v>
      </c>
      <c r="AO50" s="59">
        <f>AE50+AH50+AL50</f>
        <v>40659</v>
      </c>
      <c r="AP50" s="59"/>
      <c r="AQ50" s="49"/>
      <c r="AR50" s="60"/>
      <c r="AS50" s="60">
        <v>3302.96</v>
      </c>
      <c r="AT50" s="49"/>
      <c r="AU50" s="63"/>
      <c r="AV50" s="60">
        <v>1425.57</v>
      </c>
      <c r="AW50" s="60"/>
      <c r="AX50" s="49"/>
      <c r="AY50" s="63"/>
      <c r="AZ50" s="60">
        <v>1469.73</v>
      </c>
      <c r="BA50" s="49"/>
      <c r="BB50" s="49"/>
      <c r="BC50" s="49"/>
      <c r="BD50" s="61"/>
      <c r="BE50" s="23"/>
      <c r="BF50" s="23"/>
      <c r="BG50" s="21"/>
      <c r="BH50" s="23"/>
      <c r="BI50" s="23"/>
      <c r="BJ50" s="23"/>
      <c r="BK50" s="22"/>
      <c r="BL50" s="20"/>
      <c r="BM50" s="21"/>
      <c r="BN50" s="21"/>
      <c r="BO50" s="21"/>
    </row>
    <row r="51" spans="2:67" ht="12.75" hidden="1">
      <c r="B51" s="14"/>
      <c r="C51" s="70"/>
      <c r="D51" s="70"/>
      <c r="E51" s="49"/>
      <c r="F51" s="60"/>
      <c r="G51" s="60"/>
      <c r="H51" s="60">
        <v>6750.33</v>
      </c>
      <c r="I51" s="60"/>
      <c r="J51" s="63"/>
      <c r="K51" s="60">
        <v>2753.63</v>
      </c>
      <c r="L51" s="49"/>
      <c r="M51" s="63"/>
      <c r="N51" s="60">
        <v>1181.76</v>
      </c>
      <c r="O51" s="49"/>
      <c r="P51" s="49"/>
      <c r="Q51" s="49"/>
      <c r="R51" s="49"/>
      <c r="S51" s="60"/>
      <c r="T51" s="60">
        <v>10953.05</v>
      </c>
      <c r="U51" s="49"/>
      <c r="V51" s="63"/>
      <c r="W51" s="60">
        <v>3570.07</v>
      </c>
      <c r="X51" s="49"/>
      <c r="Y51" s="63"/>
      <c r="Z51" s="60">
        <v>10258.39</v>
      </c>
      <c r="AA51" s="49"/>
      <c r="AB51" s="49"/>
      <c r="AC51" s="49"/>
      <c r="AD51" s="60" t="s">
        <v>34</v>
      </c>
      <c r="AE51" s="60" t="s">
        <v>34</v>
      </c>
      <c r="AF51" s="49"/>
      <c r="AG51" s="60" t="s">
        <v>34</v>
      </c>
      <c r="AH51" s="60" t="s">
        <v>34</v>
      </c>
      <c r="AI51" s="63"/>
      <c r="AJ51" s="63"/>
      <c r="AK51" s="60" t="s">
        <v>34</v>
      </c>
      <c r="AL51" s="60" t="s">
        <v>34</v>
      </c>
      <c r="AM51" s="63"/>
      <c r="AN51" s="49"/>
      <c r="AO51" s="49"/>
      <c r="AP51" s="49"/>
      <c r="AQ51" s="49"/>
      <c r="AR51" s="60"/>
      <c r="AS51" s="60">
        <v>6098.03</v>
      </c>
      <c r="AT51" s="49"/>
      <c r="AU51" s="63"/>
      <c r="AV51" s="60">
        <v>2837.62</v>
      </c>
      <c r="AW51" s="60"/>
      <c r="AX51" s="49"/>
      <c r="AY51" s="63"/>
      <c r="AZ51" s="60">
        <v>2049.82</v>
      </c>
      <c r="BA51" s="49"/>
      <c r="BB51" s="49"/>
      <c r="BC51" s="49"/>
      <c r="BD51" s="61"/>
      <c r="BE51" s="23"/>
      <c r="BF51" s="23"/>
      <c r="BG51" s="21"/>
      <c r="BH51" s="23"/>
      <c r="BI51" s="23"/>
      <c r="BJ51" s="23"/>
      <c r="BK51" s="22"/>
      <c r="BL51" s="20"/>
      <c r="BM51" s="21"/>
      <c r="BN51" s="21"/>
      <c r="BO51" s="21"/>
    </row>
    <row r="52" spans="2:67" ht="12.75">
      <c r="B52" s="15" t="s">
        <v>14</v>
      </c>
      <c r="C52" s="53">
        <v>4</v>
      </c>
      <c r="D52" s="53">
        <v>30854.4</v>
      </c>
      <c r="E52" s="64">
        <f>E56+E57+E58+E59+E60</f>
        <v>31683.989999999998</v>
      </c>
      <c r="F52" s="60"/>
      <c r="G52" s="60"/>
      <c r="H52" s="60">
        <v>5733.69</v>
      </c>
      <c r="I52" s="60"/>
      <c r="J52" s="63"/>
      <c r="K52" s="60">
        <v>8192.96</v>
      </c>
      <c r="L52" s="49"/>
      <c r="M52" s="63"/>
      <c r="N52" s="60">
        <v>8656.54</v>
      </c>
      <c r="O52" s="49"/>
      <c r="P52" s="49"/>
      <c r="Q52" s="55">
        <f>Q56+Q57+Q58+Q59+Q61+Q62</f>
        <v>56915.46000000001</v>
      </c>
      <c r="R52" s="49"/>
      <c r="S52" s="60"/>
      <c r="T52" s="60">
        <v>9033.52</v>
      </c>
      <c r="U52" s="49"/>
      <c r="V52" s="63"/>
      <c r="W52" s="60">
        <v>8171.18</v>
      </c>
      <c r="X52" s="49"/>
      <c r="Y52" s="63"/>
      <c r="Z52" s="60">
        <v>10297.27</v>
      </c>
      <c r="AA52" s="49"/>
      <c r="AB52" s="49"/>
      <c r="AC52" s="55">
        <f>AC56+AC57+AC58+AC59+AC61+AC62</f>
        <v>118801.55</v>
      </c>
      <c r="AD52" s="60">
        <v>2073.64</v>
      </c>
      <c r="AE52" s="60">
        <v>2248.03</v>
      </c>
      <c r="AF52" s="49"/>
      <c r="AG52" s="60">
        <v>2092.74</v>
      </c>
      <c r="AH52" s="60">
        <v>1742.83</v>
      </c>
      <c r="AI52" s="63"/>
      <c r="AJ52" s="63"/>
      <c r="AK52" s="60">
        <v>2190.11</v>
      </c>
      <c r="AL52" s="60">
        <v>2211.35</v>
      </c>
      <c r="AM52" s="63"/>
      <c r="AN52" s="49"/>
      <c r="AO52" s="49"/>
      <c r="AP52" s="55">
        <f>AP56+AP57+AP58+AP59+AP61+AP62</f>
        <v>55939.93</v>
      </c>
      <c r="AQ52" s="49"/>
      <c r="AR52" s="60"/>
      <c r="AS52" s="60">
        <v>6475.89</v>
      </c>
      <c r="AT52" s="49"/>
      <c r="AU52" s="63"/>
      <c r="AV52" s="60">
        <v>4028.31</v>
      </c>
      <c r="AW52" s="60"/>
      <c r="AX52" s="49"/>
      <c r="AY52" s="63"/>
      <c r="AZ52" s="60">
        <v>5590.17</v>
      </c>
      <c r="BA52" s="49"/>
      <c r="BB52" s="49"/>
      <c r="BC52" s="55">
        <f>BC56+BC57+BC58+BC59+BC61+BC62</f>
        <v>53305.26</v>
      </c>
      <c r="BD52" s="71"/>
      <c r="BE52" s="24"/>
      <c r="BF52" s="24"/>
      <c r="BG52" s="32"/>
      <c r="BH52" s="24"/>
      <c r="BI52" s="24"/>
      <c r="BJ52" s="24"/>
      <c r="BK52" s="33"/>
      <c r="BL52" s="20"/>
      <c r="BM52" s="32"/>
      <c r="BN52" s="32"/>
      <c r="BO52" s="32"/>
    </row>
    <row r="53" spans="2:67" ht="12.75">
      <c r="B53" s="15" t="s">
        <v>15</v>
      </c>
      <c r="C53" s="53"/>
      <c r="D53" s="53"/>
      <c r="E53" s="64"/>
      <c r="F53" s="60"/>
      <c r="G53" s="60"/>
      <c r="H53" s="60"/>
      <c r="I53" s="60"/>
      <c r="J53" s="63"/>
      <c r="K53" s="49"/>
      <c r="L53" s="49"/>
      <c r="M53" s="63"/>
      <c r="N53" s="63"/>
      <c r="O53" s="49"/>
      <c r="P53" s="49"/>
      <c r="Q53" s="49"/>
      <c r="R53" s="49"/>
      <c r="S53" s="60"/>
      <c r="T53" s="60"/>
      <c r="U53" s="49"/>
      <c r="V53" s="63"/>
      <c r="W53" s="49"/>
      <c r="X53" s="49"/>
      <c r="Y53" s="63"/>
      <c r="Z53" s="63"/>
      <c r="AA53" s="49"/>
      <c r="AB53" s="49"/>
      <c r="AC53" s="49"/>
      <c r="AD53" s="49"/>
      <c r="AE53" s="60"/>
      <c r="AF53" s="60"/>
      <c r="AG53" s="49"/>
      <c r="AH53" s="63"/>
      <c r="AI53" s="60">
        <v>1961.47</v>
      </c>
      <c r="AJ53" s="60"/>
      <c r="AK53" s="49"/>
      <c r="AL53" s="63"/>
      <c r="AM53" s="60">
        <v>577.21</v>
      </c>
      <c r="AN53" s="49"/>
      <c r="AO53" s="49"/>
      <c r="AP53" s="49"/>
      <c r="AQ53" s="49"/>
      <c r="AR53" s="60"/>
      <c r="AS53" s="60"/>
      <c r="AT53" s="49"/>
      <c r="AU53" s="63"/>
      <c r="AV53" s="49"/>
      <c r="AW53" s="49"/>
      <c r="AX53" s="49"/>
      <c r="AY53" s="63"/>
      <c r="AZ53" s="63"/>
      <c r="BA53" s="49"/>
      <c r="BB53" s="49"/>
      <c r="BC53" s="49"/>
      <c r="BD53" s="61"/>
      <c r="BE53" s="23"/>
      <c r="BF53" s="23"/>
      <c r="BG53" s="21"/>
      <c r="BH53" s="23"/>
      <c r="BI53" s="23"/>
      <c r="BJ53" s="23"/>
      <c r="BK53" s="22"/>
      <c r="BL53" s="20"/>
      <c r="BM53" s="21"/>
      <c r="BN53" s="21"/>
      <c r="BO53" s="21"/>
    </row>
    <row r="54" spans="2:67" ht="15" customHeight="1">
      <c r="B54" s="15" t="s">
        <v>16</v>
      </c>
      <c r="C54" s="54"/>
      <c r="D54" s="54"/>
      <c r="E54" s="72"/>
      <c r="F54" s="49"/>
      <c r="G54" s="49"/>
      <c r="H54" s="49"/>
      <c r="I54" s="49"/>
      <c r="J54" s="63"/>
      <c r="K54" s="49"/>
      <c r="L54" s="49"/>
      <c r="M54" s="63"/>
      <c r="N54" s="63"/>
      <c r="O54" s="49"/>
      <c r="P54" s="49"/>
      <c r="Q54" s="49"/>
      <c r="R54" s="49"/>
      <c r="S54" s="49"/>
      <c r="T54" s="49"/>
      <c r="U54" s="49"/>
      <c r="V54" s="63"/>
      <c r="W54" s="49"/>
      <c r="X54" s="49"/>
      <c r="Y54" s="63"/>
      <c r="Z54" s="63"/>
      <c r="AA54" s="49"/>
      <c r="AB54" s="49"/>
      <c r="AC54" s="49"/>
      <c r="AD54" s="49"/>
      <c r="AE54" s="60"/>
      <c r="AF54" s="60">
        <v>3565.14</v>
      </c>
      <c r="AG54" s="49"/>
      <c r="AH54" s="63"/>
      <c r="AI54" s="60">
        <v>4671.85</v>
      </c>
      <c r="AJ54" s="60"/>
      <c r="AK54" s="49"/>
      <c r="AL54" s="63"/>
      <c r="AM54" s="60">
        <v>7330.14</v>
      </c>
      <c r="AN54" s="49"/>
      <c r="AO54" s="49"/>
      <c r="AP54" s="49"/>
      <c r="AQ54" s="49"/>
      <c r="AR54" s="49"/>
      <c r="AS54" s="49"/>
      <c r="AT54" s="49"/>
      <c r="AU54" s="63"/>
      <c r="AV54" s="49"/>
      <c r="AW54" s="49"/>
      <c r="AX54" s="49"/>
      <c r="AY54" s="63"/>
      <c r="AZ54" s="63"/>
      <c r="BA54" s="49"/>
      <c r="BB54" s="49"/>
      <c r="BC54" s="49"/>
      <c r="BD54" s="61"/>
      <c r="BE54" s="23"/>
      <c r="BF54" s="23"/>
      <c r="BG54" s="21"/>
      <c r="BH54" s="23"/>
      <c r="BI54" s="23"/>
      <c r="BJ54" s="23"/>
      <c r="BK54" s="22"/>
      <c r="BL54" s="23"/>
      <c r="BM54" s="21"/>
      <c r="BN54" s="21"/>
      <c r="BO54" s="21"/>
    </row>
    <row r="55" spans="2:67" ht="12.75" hidden="1">
      <c r="B55" s="14"/>
      <c r="C55" s="57"/>
      <c r="D55" s="57"/>
      <c r="E55" s="73"/>
      <c r="F55" s="58">
        <v>3219.61</v>
      </c>
      <c r="G55" s="58">
        <v>1944.15</v>
      </c>
      <c r="H55" s="58">
        <v>4168.43</v>
      </c>
      <c r="I55" s="58">
        <v>3219.61</v>
      </c>
      <c r="J55" s="58">
        <v>2812.01</v>
      </c>
      <c r="K55" s="58">
        <v>4325.54</v>
      </c>
      <c r="L55" s="58">
        <v>3219.61</v>
      </c>
      <c r="M55" s="58">
        <v>2901.83</v>
      </c>
      <c r="N55" s="58">
        <v>4380.89</v>
      </c>
      <c r="O55" s="59">
        <f>F55+I55+L55</f>
        <v>9658.83</v>
      </c>
      <c r="P55" s="59">
        <f>G55+J55+M55</f>
        <v>7657.99</v>
      </c>
      <c r="Q55" s="59"/>
      <c r="R55" s="58">
        <v>3219.61</v>
      </c>
      <c r="S55" s="58">
        <v>2887.02</v>
      </c>
      <c r="T55" s="58">
        <v>4500.37</v>
      </c>
      <c r="U55" s="58">
        <v>3219.61</v>
      </c>
      <c r="V55" s="58">
        <v>2752.76</v>
      </c>
      <c r="W55" s="58"/>
      <c r="X55" s="58">
        <v>3219.61</v>
      </c>
      <c r="Y55" s="58">
        <v>2667.77</v>
      </c>
      <c r="Z55" s="58"/>
      <c r="AA55" s="59">
        <f>R55+U55+X55</f>
        <v>9658.83</v>
      </c>
      <c r="AB55" s="59">
        <f>S55+V55+Y55</f>
        <v>8307.550000000001</v>
      </c>
      <c r="AC55" s="58"/>
      <c r="AD55" s="49"/>
      <c r="AE55" s="60"/>
      <c r="AF55" s="60">
        <v>1076.66</v>
      </c>
      <c r="AG55" s="49"/>
      <c r="AH55" s="63"/>
      <c r="AI55" s="60">
        <v>1410.9</v>
      </c>
      <c r="AJ55" s="60"/>
      <c r="AK55" s="49"/>
      <c r="AL55" s="63"/>
      <c r="AM55" s="60">
        <v>2213.7</v>
      </c>
      <c r="AN55" s="49"/>
      <c r="AO55" s="49"/>
      <c r="AP55" s="49"/>
      <c r="AQ55" s="58">
        <v>3573.37</v>
      </c>
      <c r="AR55" s="58">
        <v>3968.94</v>
      </c>
      <c r="AS55" s="58"/>
      <c r="AT55" s="58">
        <v>3573.37</v>
      </c>
      <c r="AU55" s="58">
        <v>3279.28</v>
      </c>
      <c r="AV55" s="58">
        <v>4820.12</v>
      </c>
      <c r="AW55" s="58"/>
      <c r="AX55" s="58">
        <v>3573.37</v>
      </c>
      <c r="AY55" s="58">
        <v>3207.1</v>
      </c>
      <c r="AZ55" s="58">
        <v>4820.12</v>
      </c>
      <c r="BA55" s="59">
        <f>AQ55+AT55+AX55</f>
        <v>10720.11</v>
      </c>
      <c r="BB55" s="59">
        <f>AR55+AU55+AY55</f>
        <v>10455.32</v>
      </c>
      <c r="BC55" s="59"/>
      <c r="BD55" s="61"/>
      <c r="BE55" s="23"/>
      <c r="BF55" s="23"/>
      <c r="BG55" s="21"/>
      <c r="BH55" s="23"/>
      <c r="BI55" s="23"/>
      <c r="BJ55" s="23"/>
      <c r="BK55" s="22"/>
      <c r="BL55" s="20"/>
      <c r="BM55" s="21"/>
      <c r="BN55" s="21"/>
      <c r="BO55" s="21"/>
    </row>
    <row r="56" spans="2:67" ht="12.75">
      <c r="B56" s="14" t="s">
        <v>5</v>
      </c>
      <c r="C56" s="57"/>
      <c r="D56" s="57"/>
      <c r="E56" s="73">
        <v>2804.88</v>
      </c>
      <c r="F56" s="60" t="s">
        <v>34</v>
      </c>
      <c r="G56" s="60" t="s">
        <v>34</v>
      </c>
      <c r="H56" s="49"/>
      <c r="I56" s="60" t="s">
        <v>34</v>
      </c>
      <c r="J56" s="60" t="s">
        <v>34</v>
      </c>
      <c r="K56" s="49"/>
      <c r="L56" s="60" t="s">
        <v>34</v>
      </c>
      <c r="M56" s="60" t="s">
        <v>34</v>
      </c>
      <c r="N56" s="58"/>
      <c r="O56" s="59"/>
      <c r="P56" s="59"/>
      <c r="Q56" s="74">
        <v>1979.65</v>
      </c>
      <c r="R56" s="60" t="s">
        <v>34</v>
      </c>
      <c r="S56" s="60" t="s">
        <v>34</v>
      </c>
      <c r="T56" s="49"/>
      <c r="U56" s="60" t="s">
        <v>34</v>
      </c>
      <c r="V56" s="60" t="s">
        <v>34</v>
      </c>
      <c r="W56" s="49"/>
      <c r="X56" s="60" t="s">
        <v>34</v>
      </c>
      <c r="Y56" s="60" t="s">
        <v>34</v>
      </c>
      <c r="Z56" s="58"/>
      <c r="AA56" s="59"/>
      <c r="AB56" s="59"/>
      <c r="AC56" s="74">
        <v>14498.13</v>
      </c>
      <c r="AD56" s="49"/>
      <c r="AE56" s="60"/>
      <c r="AF56" s="60">
        <v>2393.9</v>
      </c>
      <c r="AG56" s="49"/>
      <c r="AH56" s="63"/>
      <c r="AI56" s="60">
        <v>2376.08</v>
      </c>
      <c r="AJ56" s="60"/>
      <c r="AK56" s="49"/>
      <c r="AL56" s="63"/>
      <c r="AM56" s="60">
        <v>2857</v>
      </c>
      <c r="AN56" s="49"/>
      <c r="AO56" s="49"/>
      <c r="AP56" s="49">
        <v>2538.68</v>
      </c>
      <c r="AQ56" s="60" t="s">
        <v>34</v>
      </c>
      <c r="AR56" s="60" t="s">
        <v>34</v>
      </c>
      <c r="AS56" s="49"/>
      <c r="AT56" s="60" t="s">
        <v>34</v>
      </c>
      <c r="AU56" s="60" t="s">
        <v>34</v>
      </c>
      <c r="AV56" s="49"/>
      <c r="AW56" s="49"/>
      <c r="AX56" s="60" t="s">
        <v>34</v>
      </c>
      <c r="AY56" s="60" t="s">
        <v>34</v>
      </c>
      <c r="AZ56" s="58"/>
      <c r="BA56" s="59"/>
      <c r="BB56" s="59"/>
      <c r="BC56" s="74">
        <v>2376.61</v>
      </c>
      <c r="BD56" s="61"/>
      <c r="BE56" s="23"/>
      <c r="BF56" s="23"/>
      <c r="BG56" s="21"/>
      <c r="BH56" s="23"/>
      <c r="BI56" s="23"/>
      <c r="BJ56" s="23"/>
      <c r="BK56" s="22"/>
      <c r="BL56" s="20"/>
      <c r="BM56" s="21"/>
      <c r="BN56" s="21"/>
      <c r="BO56" s="21"/>
    </row>
    <row r="57" spans="2:67" ht="12.75">
      <c r="B57" s="14" t="s">
        <v>6</v>
      </c>
      <c r="C57" s="57"/>
      <c r="D57" s="57"/>
      <c r="E57" s="73">
        <v>10302.99</v>
      </c>
      <c r="F57" s="60">
        <v>491.12</v>
      </c>
      <c r="G57" s="60">
        <v>296.56</v>
      </c>
      <c r="H57" s="49"/>
      <c r="I57" s="60">
        <v>491.12</v>
      </c>
      <c r="J57" s="60">
        <v>428.95</v>
      </c>
      <c r="K57" s="49"/>
      <c r="L57" s="60">
        <v>491.12</v>
      </c>
      <c r="M57" s="60">
        <v>442.65</v>
      </c>
      <c r="N57" s="58"/>
      <c r="O57" s="59"/>
      <c r="P57" s="59"/>
      <c r="Q57" s="74">
        <v>10012.08</v>
      </c>
      <c r="R57" s="60">
        <v>491.12</v>
      </c>
      <c r="S57" s="60">
        <v>440.39</v>
      </c>
      <c r="T57" s="49"/>
      <c r="U57" s="60">
        <v>491.12</v>
      </c>
      <c r="V57" s="60">
        <v>419.91</v>
      </c>
      <c r="W57" s="49"/>
      <c r="X57" s="60">
        <v>491.12</v>
      </c>
      <c r="Y57" s="60">
        <v>406.95</v>
      </c>
      <c r="Z57" s="58"/>
      <c r="AA57" s="59"/>
      <c r="AB57" s="59"/>
      <c r="AC57" s="74">
        <v>27955.84</v>
      </c>
      <c r="AD57" s="49"/>
      <c r="AE57" s="60"/>
      <c r="AF57" s="60">
        <v>3375.74</v>
      </c>
      <c r="AG57" s="49"/>
      <c r="AH57" s="63"/>
      <c r="AI57" s="60">
        <v>3467.87</v>
      </c>
      <c r="AJ57" s="60"/>
      <c r="AK57" s="49"/>
      <c r="AL57" s="63"/>
      <c r="AM57" s="60">
        <v>5449.48</v>
      </c>
      <c r="AN57" s="49"/>
      <c r="AO57" s="49"/>
      <c r="AP57" s="49">
        <v>15567.13</v>
      </c>
      <c r="AQ57" s="60">
        <v>545.09</v>
      </c>
      <c r="AR57" s="60">
        <v>605.43</v>
      </c>
      <c r="AS57" s="49"/>
      <c r="AT57" s="60">
        <v>545.09</v>
      </c>
      <c r="AU57" s="60">
        <v>500.23</v>
      </c>
      <c r="AV57" s="49"/>
      <c r="AW57" s="49"/>
      <c r="AX57" s="60">
        <v>545.09</v>
      </c>
      <c r="AY57" s="60">
        <v>489.22</v>
      </c>
      <c r="AZ57" s="58"/>
      <c r="BA57" s="59"/>
      <c r="BB57" s="59"/>
      <c r="BC57" s="74">
        <v>13556.49</v>
      </c>
      <c r="BD57" s="61"/>
      <c r="BE57" s="23"/>
      <c r="BF57" s="23"/>
      <c r="BG57" s="21"/>
      <c r="BH57" s="23"/>
      <c r="BI57" s="23"/>
      <c r="BJ57" s="23"/>
      <c r="BK57" s="22"/>
      <c r="BL57" s="20"/>
      <c r="BM57" s="21"/>
      <c r="BN57" s="21"/>
      <c r="BO57" s="21"/>
    </row>
    <row r="58" spans="2:67" ht="12.75">
      <c r="B58" s="14" t="s">
        <v>7</v>
      </c>
      <c r="C58" s="58"/>
      <c r="D58" s="58"/>
      <c r="E58" s="73">
        <v>3111.49</v>
      </c>
      <c r="F58" s="49"/>
      <c r="G58" s="49"/>
      <c r="H58" s="49"/>
      <c r="I58" s="49"/>
      <c r="J58" s="63"/>
      <c r="K58" s="49"/>
      <c r="L58" s="49"/>
      <c r="M58" s="63"/>
      <c r="N58" s="58"/>
      <c r="O58" s="59"/>
      <c r="P58" s="59"/>
      <c r="Q58" s="74">
        <v>3023.63</v>
      </c>
      <c r="R58" s="49"/>
      <c r="S58" s="49"/>
      <c r="T58" s="49"/>
      <c r="U58" s="49"/>
      <c r="V58" s="63"/>
      <c r="W58" s="49"/>
      <c r="X58" s="49"/>
      <c r="Y58" s="63"/>
      <c r="Z58" s="58"/>
      <c r="AA58" s="59"/>
      <c r="AB58" s="59"/>
      <c r="AC58" s="74">
        <v>8442.66</v>
      </c>
      <c r="AD58" s="49"/>
      <c r="AE58" s="60"/>
      <c r="AF58" s="60">
        <v>6975.83</v>
      </c>
      <c r="AG58" s="49"/>
      <c r="AH58" s="63"/>
      <c r="AI58" s="60">
        <v>2184.87</v>
      </c>
      <c r="AJ58" s="60"/>
      <c r="AK58" s="49"/>
      <c r="AL58" s="63"/>
      <c r="AM58" s="60">
        <v>4052.09</v>
      </c>
      <c r="AN58" s="49"/>
      <c r="AO58" s="49"/>
      <c r="AP58" s="49">
        <v>4701.26</v>
      </c>
      <c r="AQ58" s="49"/>
      <c r="AR58" s="49"/>
      <c r="AS58" s="49"/>
      <c r="AT58" s="49"/>
      <c r="AU58" s="63"/>
      <c r="AV58" s="49"/>
      <c r="AW58" s="49"/>
      <c r="AX58" s="49"/>
      <c r="AY58" s="63"/>
      <c r="AZ58" s="58"/>
      <c r="BA58" s="59"/>
      <c r="BB58" s="59"/>
      <c r="BC58" s="74">
        <v>4094.06</v>
      </c>
      <c r="BD58" s="61"/>
      <c r="BE58" s="23"/>
      <c r="BF58" s="23"/>
      <c r="BG58" s="21"/>
      <c r="BH58" s="23"/>
      <c r="BI58" s="23"/>
      <c r="BJ58" s="23"/>
      <c r="BK58" s="22"/>
      <c r="BL58" s="20"/>
      <c r="BM58" s="21"/>
      <c r="BN58" s="21"/>
      <c r="BO58" s="21"/>
    </row>
    <row r="59" spans="2:67" ht="12.75">
      <c r="B59" s="14" t="s">
        <v>8</v>
      </c>
      <c r="C59" s="57"/>
      <c r="D59" s="57"/>
      <c r="E59" s="69">
        <v>4503.03</v>
      </c>
      <c r="F59" s="58"/>
      <c r="G59" s="58"/>
      <c r="H59" s="58"/>
      <c r="I59" s="58"/>
      <c r="J59" s="63"/>
      <c r="K59" s="49"/>
      <c r="L59" s="58">
        <v>1013.57</v>
      </c>
      <c r="M59" s="58">
        <v>913.53</v>
      </c>
      <c r="N59" s="58">
        <v>1379.15</v>
      </c>
      <c r="O59" s="58">
        <v>1013.57</v>
      </c>
      <c r="P59" s="58">
        <v>913.53</v>
      </c>
      <c r="Q59" s="75">
        <v>8631.19</v>
      </c>
      <c r="R59" s="58">
        <v>1013.57</v>
      </c>
      <c r="S59" s="58">
        <v>908.87</v>
      </c>
      <c r="T59" s="58">
        <v>1416.77</v>
      </c>
      <c r="U59" s="58">
        <v>1013.57</v>
      </c>
      <c r="V59" s="58">
        <v>866.6</v>
      </c>
      <c r="W59" s="58">
        <v>1569.65</v>
      </c>
      <c r="X59" s="58">
        <v>1013.57</v>
      </c>
      <c r="Y59" s="58">
        <v>839.84</v>
      </c>
      <c r="Z59" s="58">
        <v>2021.66</v>
      </c>
      <c r="AA59" s="59">
        <f>R59+U59+X59</f>
        <v>3040.71</v>
      </c>
      <c r="AB59" s="59">
        <f>S59+V59+Y59</f>
        <v>2615.31</v>
      </c>
      <c r="AC59" s="74">
        <v>15621.44</v>
      </c>
      <c r="AD59" s="49"/>
      <c r="AE59" s="60"/>
      <c r="AF59" s="60"/>
      <c r="AG59" s="49"/>
      <c r="AH59" s="63"/>
      <c r="AI59" s="49"/>
      <c r="AJ59" s="49"/>
      <c r="AK59" s="49"/>
      <c r="AL59" s="63"/>
      <c r="AM59" s="63"/>
      <c r="AN59" s="49"/>
      <c r="AO59" s="49"/>
      <c r="AP59" s="49">
        <v>7626.98</v>
      </c>
      <c r="AQ59" s="58">
        <v>1086.02</v>
      </c>
      <c r="AR59" s="58">
        <v>1206.24</v>
      </c>
      <c r="AS59" s="58">
        <v>5503.23</v>
      </c>
      <c r="AT59" s="58">
        <v>1086.02</v>
      </c>
      <c r="AU59" s="58">
        <v>996.64</v>
      </c>
      <c r="AV59" s="58">
        <v>1464.93</v>
      </c>
      <c r="AW59" s="58"/>
      <c r="AX59" s="58">
        <v>1086.02</v>
      </c>
      <c r="AY59" s="58">
        <v>974.7</v>
      </c>
      <c r="AZ59" s="58">
        <v>1464.93</v>
      </c>
      <c r="BA59" s="59">
        <f>AQ59+AT59+AX59</f>
        <v>3258.06</v>
      </c>
      <c r="BB59" s="59">
        <f>AR59+AU59+AY59</f>
        <v>3177.58</v>
      </c>
      <c r="BC59" s="74">
        <v>6198.26</v>
      </c>
      <c r="BD59" s="61"/>
      <c r="BE59" s="23"/>
      <c r="BF59" s="23"/>
      <c r="BG59" s="21"/>
      <c r="BH59" s="23"/>
      <c r="BI59" s="23"/>
      <c r="BJ59" s="23"/>
      <c r="BK59" s="22"/>
      <c r="BL59" s="20"/>
      <c r="BM59" s="21"/>
      <c r="BN59" s="21"/>
      <c r="BO59" s="21"/>
    </row>
    <row r="60" spans="2:67" ht="12.75">
      <c r="B60" s="14" t="s">
        <v>42</v>
      </c>
      <c r="C60" s="57"/>
      <c r="D60" s="57"/>
      <c r="E60" s="69">
        <v>10961.6</v>
      </c>
      <c r="F60" s="58"/>
      <c r="G60" s="58"/>
      <c r="H60" s="58"/>
      <c r="I60" s="58"/>
      <c r="J60" s="63"/>
      <c r="K60" s="49"/>
      <c r="L60" s="58"/>
      <c r="M60" s="58"/>
      <c r="N60" s="58"/>
      <c r="O60" s="58"/>
      <c r="P60" s="58"/>
      <c r="Q60" s="75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59"/>
      <c r="AC60" s="74"/>
      <c r="AD60" s="49"/>
      <c r="AE60" s="60"/>
      <c r="AF60" s="60"/>
      <c r="AG60" s="49"/>
      <c r="AH60" s="63"/>
      <c r="AI60" s="49"/>
      <c r="AJ60" s="49"/>
      <c r="AK60" s="49"/>
      <c r="AL60" s="63"/>
      <c r="AM60" s="63"/>
      <c r="AN60" s="49"/>
      <c r="AO60" s="49"/>
      <c r="AP60" s="49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9"/>
      <c r="BB60" s="59"/>
      <c r="BC60" s="74"/>
      <c r="BD60" s="61"/>
      <c r="BE60" s="23"/>
      <c r="BF60" s="23"/>
      <c r="BG60" s="21"/>
      <c r="BH60" s="23"/>
      <c r="BI60" s="23"/>
      <c r="BJ60" s="23"/>
      <c r="BK60" s="22"/>
      <c r="BL60" s="20"/>
      <c r="BM60" s="21"/>
      <c r="BN60" s="21"/>
      <c r="BO60" s="21"/>
    </row>
    <row r="61" spans="2:67" ht="12.75">
      <c r="B61" s="14"/>
      <c r="C61" s="57"/>
      <c r="D61" s="57"/>
      <c r="E61" s="69"/>
      <c r="F61" s="60"/>
      <c r="G61" s="60"/>
      <c r="H61" s="58"/>
      <c r="I61" s="60"/>
      <c r="J61" s="63"/>
      <c r="K61" s="49"/>
      <c r="L61" s="60" t="s">
        <v>34</v>
      </c>
      <c r="M61" s="60" t="s">
        <v>34</v>
      </c>
      <c r="N61" s="58"/>
      <c r="O61" s="59"/>
      <c r="P61" s="59"/>
      <c r="Q61" s="74">
        <v>10685.72</v>
      </c>
      <c r="R61" s="60" t="s">
        <v>34</v>
      </c>
      <c r="S61" s="60" t="s">
        <v>34</v>
      </c>
      <c r="T61" s="58"/>
      <c r="U61" s="60" t="s">
        <v>34</v>
      </c>
      <c r="V61" s="60" t="s">
        <v>34</v>
      </c>
      <c r="W61" s="49"/>
      <c r="X61" s="60" t="s">
        <v>34</v>
      </c>
      <c r="Y61" s="60" t="s">
        <v>34</v>
      </c>
      <c r="Z61" s="58"/>
      <c r="AA61" s="59"/>
      <c r="AB61" s="59"/>
      <c r="AC61" s="74">
        <v>24781.51</v>
      </c>
      <c r="AD61" s="49"/>
      <c r="AE61" s="49"/>
      <c r="AF61" s="49"/>
      <c r="AG61" s="49"/>
      <c r="AH61" s="63"/>
      <c r="AI61" s="49"/>
      <c r="AJ61" s="49"/>
      <c r="AK61" s="49"/>
      <c r="AL61" s="63"/>
      <c r="AM61" s="63"/>
      <c r="AN61" s="49"/>
      <c r="AO61" s="49"/>
      <c r="AP61" s="49">
        <v>12293.09</v>
      </c>
      <c r="AQ61" s="60" t="s">
        <v>34</v>
      </c>
      <c r="AR61" s="60" t="s">
        <v>34</v>
      </c>
      <c r="AS61" s="58"/>
      <c r="AT61" s="60" t="s">
        <v>34</v>
      </c>
      <c r="AU61" s="60" t="s">
        <v>34</v>
      </c>
      <c r="AV61" s="49"/>
      <c r="AW61" s="49"/>
      <c r="AX61" s="60" t="s">
        <v>34</v>
      </c>
      <c r="AY61" s="60" t="s">
        <v>34</v>
      </c>
      <c r="AZ61" s="58"/>
      <c r="BA61" s="59"/>
      <c r="BB61" s="59"/>
      <c r="BC61" s="74">
        <v>10985.47</v>
      </c>
      <c r="BD61" s="61"/>
      <c r="BE61" s="23"/>
      <c r="BF61" s="23"/>
      <c r="BG61" s="21"/>
      <c r="BH61" s="23"/>
      <c r="BI61" s="23"/>
      <c r="BJ61" s="23"/>
      <c r="BK61" s="22"/>
      <c r="BL61" s="23"/>
      <c r="BM61" s="21"/>
      <c r="BN61" s="21"/>
      <c r="BO61" s="21"/>
    </row>
    <row r="62" spans="2:67" ht="12.75" hidden="1">
      <c r="B62" s="14"/>
      <c r="C62" s="57"/>
      <c r="D62" s="57"/>
      <c r="E62" s="69"/>
      <c r="F62" s="60"/>
      <c r="G62" s="60"/>
      <c r="H62" s="58"/>
      <c r="I62" s="60"/>
      <c r="J62" s="63"/>
      <c r="K62" s="49"/>
      <c r="L62" s="60">
        <v>154.61</v>
      </c>
      <c r="M62" s="60">
        <v>139.35</v>
      </c>
      <c r="N62" s="58"/>
      <c r="O62" s="59"/>
      <c r="P62" s="59"/>
      <c r="Q62" s="74">
        <v>22583.19</v>
      </c>
      <c r="R62" s="60">
        <v>154.61</v>
      </c>
      <c r="S62" s="60">
        <v>138.64</v>
      </c>
      <c r="T62" s="58"/>
      <c r="U62" s="60">
        <v>154.61</v>
      </c>
      <c r="V62" s="60">
        <v>132.19</v>
      </c>
      <c r="W62" s="49"/>
      <c r="X62" s="60">
        <v>154.61</v>
      </c>
      <c r="Y62" s="60">
        <v>128.11</v>
      </c>
      <c r="Z62" s="58"/>
      <c r="AA62" s="59"/>
      <c r="AB62" s="59"/>
      <c r="AC62" s="74">
        <v>27501.97</v>
      </c>
      <c r="AD62" s="58">
        <v>3398.2</v>
      </c>
      <c r="AE62" s="58">
        <v>3685</v>
      </c>
      <c r="AF62" s="58"/>
      <c r="AG62" s="58">
        <v>3398.2</v>
      </c>
      <c r="AH62" s="58">
        <v>2830.02</v>
      </c>
      <c r="AI62" s="58"/>
      <c r="AJ62" s="58">
        <v>1.02</v>
      </c>
      <c r="AK62" s="58">
        <v>3573.37</v>
      </c>
      <c r="AL62" s="58">
        <v>3608.03</v>
      </c>
      <c r="AM62" s="58"/>
      <c r="AN62" s="59">
        <f>AD62+AG62+AK62</f>
        <v>10369.77</v>
      </c>
      <c r="AO62" s="59">
        <f>AE62+AH62+AL62</f>
        <v>10123.050000000001</v>
      </c>
      <c r="AP62" s="74">
        <v>13212.79</v>
      </c>
      <c r="AQ62" s="60">
        <v>165.66</v>
      </c>
      <c r="AR62" s="60">
        <v>184</v>
      </c>
      <c r="AS62" s="58"/>
      <c r="AT62" s="60">
        <v>165.66</v>
      </c>
      <c r="AU62" s="60">
        <v>152.03</v>
      </c>
      <c r="AV62" s="49"/>
      <c r="AW62" s="49"/>
      <c r="AX62" s="60">
        <v>165.66</v>
      </c>
      <c r="AY62" s="60">
        <v>148.68</v>
      </c>
      <c r="AZ62" s="58"/>
      <c r="BA62" s="59"/>
      <c r="BB62" s="59"/>
      <c r="BC62" s="74">
        <v>16094.37</v>
      </c>
      <c r="BD62" s="56"/>
      <c r="BE62" s="20"/>
      <c r="BF62" s="20"/>
      <c r="BG62" s="20"/>
      <c r="BH62" s="20"/>
      <c r="BI62" s="20"/>
      <c r="BJ62" s="20"/>
      <c r="BK62" s="20"/>
      <c r="BL62" s="20"/>
      <c r="BM62" s="19"/>
      <c r="BN62" s="19"/>
      <c r="BO62" s="19"/>
    </row>
    <row r="63" spans="2:67" ht="12.75">
      <c r="B63" s="15" t="s">
        <v>47</v>
      </c>
      <c r="C63" s="53"/>
      <c r="D63" s="53"/>
      <c r="E63" s="86"/>
      <c r="F63" s="60"/>
      <c r="G63" s="60"/>
      <c r="H63" s="58"/>
      <c r="I63" s="60"/>
      <c r="J63" s="63"/>
      <c r="K63" s="49"/>
      <c r="L63" s="60"/>
      <c r="M63" s="60"/>
      <c r="N63" s="58"/>
      <c r="O63" s="59"/>
      <c r="P63" s="59"/>
      <c r="Q63" s="74"/>
      <c r="R63" s="60"/>
      <c r="S63" s="60"/>
      <c r="T63" s="58"/>
      <c r="U63" s="60"/>
      <c r="V63" s="60"/>
      <c r="W63" s="49"/>
      <c r="X63" s="60"/>
      <c r="Y63" s="60"/>
      <c r="Z63" s="58"/>
      <c r="AA63" s="59"/>
      <c r="AB63" s="59"/>
      <c r="AC63" s="74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9"/>
      <c r="AO63" s="59"/>
      <c r="AP63" s="74"/>
      <c r="AQ63" s="60"/>
      <c r="AR63" s="60"/>
      <c r="AS63" s="58"/>
      <c r="AT63" s="60"/>
      <c r="AU63" s="60"/>
      <c r="AV63" s="49"/>
      <c r="AW63" s="49"/>
      <c r="AX63" s="60"/>
      <c r="AY63" s="60"/>
      <c r="AZ63" s="58"/>
      <c r="BA63" s="59"/>
      <c r="BB63" s="59"/>
      <c r="BC63" s="74"/>
      <c r="BD63" s="56"/>
      <c r="BE63" s="20"/>
      <c r="BF63" s="20"/>
      <c r="BG63" s="20"/>
      <c r="BH63" s="20"/>
      <c r="BI63" s="20"/>
      <c r="BJ63" s="20"/>
      <c r="BK63" s="20"/>
      <c r="BL63" s="20"/>
      <c r="BM63" s="19"/>
      <c r="BN63" s="19"/>
      <c r="BO63" s="19"/>
    </row>
    <row r="64" spans="2:67" ht="12.75">
      <c r="B64" s="15" t="s">
        <v>46</v>
      </c>
      <c r="C64" s="54"/>
      <c r="D64" s="54"/>
      <c r="E64" s="65"/>
      <c r="F64" s="58"/>
      <c r="G64" s="58"/>
      <c r="H64" s="58"/>
      <c r="I64" s="58"/>
      <c r="J64" s="63"/>
      <c r="K64" s="49"/>
      <c r="L64" s="49"/>
      <c r="M64" s="63"/>
      <c r="N64" s="58"/>
      <c r="O64" s="59"/>
      <c r="P64" s="59"/>
      <c r="Q64" s="59"/>
      <c r="R64" s="49"/>
      <c r="S64" s="58"/>
      <c r="T64" s="58"/>
      <c r="U64" s="49"/>
      <c r="V64" s="63"/>
      <c r="W64" s="49"/>
      <c r="X64" s="49"/>
      <c r="Y64" s="63"/>
      <c r="Z64" s="58"/>
      <c r="AA64" s="59"/>
      <c r="AB64" s="59"/>
      <c r="AC64" s="59"/>
      <c r="AD64" s="60" t="s">
        <v>34</v>
      </c>
      <c r="AE64" s="60" t="s">
        <v>34</v>
      </c>
      <c r="AF64" s="49"/>
      <c r="AG64" s="60" t="s">
        <v>34</v>
      </c>
      <c r="AH64" s="60" t="s">
        <v>34</v>
      </c>
      <c r="AI64" s="49"/>
      <c r="AJ64" s="49"/>
      <c r="AK64" s="60" t="s">
        <v>34</v>
      </c>
      <c r="AL64" s="60" t="s">
        <v>34</v>
      </c>
      <c r="AM64" s="58"/>
      <c r="AN64" s="59"/>
      <c r="AO64" s="59"/>
      <c r="AP64" s="59"/>
      <c r="AQ64" s="49"/>
      <c r="AR64" s="58"/>
      <c r="AS64" s="58"/>
      <c r="AT64" s="49"/>
      <c r="AU64" s="63"/>
      <c r="AV64" s="49"/>
      <c r="AW64" s="49"/>
      <c r="AX64" s="49"/>
      <c r="AY64" s="63"/>
      <c r="AZ64" s="58"/>
      <c r="BA64" s="59"/>
      <c r="BB64" s="59"/>
      <c r="BC64" s="59"/>
      <c r="BD64" s="61"/>
      <c r="BE64" s="20"/>
      <c r="BF64" s="23"/>
      <c r="BG64" s="23"/>
      <c r="BH64" s="20"/>
      <c r="BI64" s="20"/>
      <c r="BJ64" s="23"/>
      <c r="BK64" s="23"/>
      <c r="BL64" s="20"/>
      <c r="BM64" s="19"/>
      <c r="BN64" s="19"/>
      <c r="BO64" s="19"/>
    </row>
    <row r="65" spans="2:67" ht="12.75">
      <c r="B65" s="14" t="s">
        <v>17</v>
      </c>
      <c r="C65" s="57">
        <v>0.31</v>
      </c>
      <c r="D65" s="57">
        <v>2391.22</v>
      </c>
      <c r="E65" s="76">
        <v>3234.97</v>
      </c>
      <c r="F65" s="60">
        <v>272.25</v>
      </c>
      <c r="G65" s="60">
        <v>164.4</v>
      </c>
      <c r="H65" s="49"/>
      <c r="I65" s="60">
        <v>272.25</v>
      </c>
      <c r="J65" s="60">
        <v>237.79</v>
      </c>
      <c r="K65" s="49"/>
      <c r="L65" s="60">
        <v>272.25</v>
      </c>
      <c r="M65" s="60">
        <v>245.38</v>
      </c>
      <c r="N65" s="58"/>
      <c r="O65" s="59"/>
      <c r="P65" s="59"/>
      <c r="Q65" s="59">
        <v>1379.15</v>
      </c>
      <c r="R65" s="60">
        <v>272.25</v>
      </c>
      <c r="S65" s="60">
        <v>244.13</v>
      </c>
      <c r="T65" s="49"/>
      <c r="U65" s="60">
        <v>272.25</v>
      </c>
      <c r="V65" s="60">
        <v>232.77</v>
      </c>
      <c r="W65" s="49"/>
      <c r="X65" s="60">
        <v>272.25</v>
      </c>
      <c r="Y65" s="60">
        <v>225.59</v>
      </c>
      <c r="Z65" s="58"/>
      <c r="AA65" s="59"/>
      <c r="AB65" s="59"/>
      <c r="AC65" s="59">
        <v>5008.08</v>
      </c>
      <c r="AD65" s="58">
        <v>1050.99</v>
      </c>
      <c r="AE65" s="58">
        <v>1139.38</v>
      </c>
      <c r="AF65" s="58">
        <v>1635.13</v>
      </c>
      <c r="AG65" s="58">
        <v>1050.99</v>
      </c>
      <c r="AH65" s="58">
        <v>875.26</v>
      </c>
      <c r="AI65" s="58">
        <v>1852.89</v>
      </c>
      <c r="AJ65" s="58">
        <v>0.31</v>
      </c>
      <c r="AK65" s="58">
        <v>1086.02</v>
      </c>
      <c r="AL65" s="58">
        <v>1096.55</v>
      </c>
      <c r="AM65" s="58">
        <v>2046.28</v>
      </c>
      <c r="AN65" s="59">
        <f>AD65+AG65+AK65</f>
        <v>3188</v>
      </c>
      <c r="AO65" s="59">
        <f>AE65+AH65+AL65</f>
        <v>3111.19</v>
      </c>
      <c r="AP65" s="59">
        <f>AF65+AI65+AM65</f>
        <v>5534.3</v>
      </c>
      <c r="AQ65" s="60">
        <v>299.27</v>
      </c>
      <c r="AR65" s="60">
        <v>332.4</v>
      </c>
      <c r="AS65" s="49"/>
      <c r="AT65" s="60">
        <v>299.27</v>
      </c>
      <c r="AU65" s="60">
        <v>274.64</v>
      </c>
      <c r="AV65" s="49"/>
      <c r="AW65" s="49"/>
      <c r="AX65" s="60">
        <v>299.27</v>
      </c>
      <c r="AY65" s="60">
        <v>268.59</v>
      </c>
      <c r="AZ65" s="58"/>
      <c r="BA65" s="59"/>
      <c r="BB65" s="59"/>
      <c r="BC65" s="59">
        <v>4394.79</v>
      </c>
      <c r="BD65" s="56"/>
      <c r="BE65" s="20"/>
      <c r="BF65" s="20"/>
      <c r="BG65" s="20"/>
      <c r="BH65" s="20"/>
      <c r="BI65" s="20"/>
      <c r="BJ65" s="20"/>
      <c r="BK65" s="20"/>
      <c r="BL65" s="20"/>
      <c r="BM65" s="19"/>
      <c r="BN65" s="19"/>
      <c r="BO65" s="19"/>
    </row>
    <row r="66" spans="2:67" ht="12.75" hidden="1">
      <c r="B66" s="14"/>
      <c r="C66" s="57"/>
      <c r="D66" s="57"/>
      <c r="E66" s="69"/>
      <c r="F66" s="60">
        <v>74.74</v>
      </c>
      <c r="G66" s="60">
        <v>45.13</v>
      </c>
      <c r="H66" s="49"/>
      <c r="I66" s="60">
        <v>74.74</v>
      </c>
      <c r="J66" s="60">
        <v>65.27</v>
      </c>
      <c r="K66" s="49"/>
      <c r="L66" s="60">
        <v>74.74</v>
      </c>
      <c r="M66" s="60">
        <v>67.36</v>
      </c>
      <c r="N66" s="58"/>
      <c r="O66" s="59"/>
      <c r="P66" s="59"/>
      <c r="Q66" s="59"/>
      <c r="R66" s="60">
        <v>74.74</v>
      </c>
      <c r="S66" s="60">
        <v>67.02</v>
      </c>
      <c r="T66" s="49"/>
      <c r="U66" s="60">
        <v>74.74</v>
      </c>
      <c r="V66" s="60">
        <v>63.9</v>
      </c>
      <c r="W66" s="49"/>
      <c r="X66" s="60">
        <v>74.74</v>
      </c>
      <c r="Y66" s="60">
        <v>61.92</v>
      </c>
      <c r="Z66" s="58"/>
      <c r="AA66" s="59"/>
      <c r="AB66" s="59"/>
      <c r="AC66" s="59"/>
      <c r="AD66" s="60">
        <v>288.57</v>
      </c>
      <c r="AE66" s="60">
        <v>312.84</v>
      </c>
      <c r="AF66" s="49"/>
      <c r="AG66" s="60">
        <v>288.57</v>
      </c>
      <c r="AH66" s="60">
        <v>240.32</v>
      </c>
      <c r="AI66" s="49"/>
      <c r="AJ66" s="49"/>
      <c r="AK66" s="60">
        <v>299.27</v>
      </c>
      <c r="AL66" s="60">
        <v>302.17</v>
      </c>
      <c r="AM66" s="58"/>
      <c r="AN66" s="59"/>
      <c r="AO66" s="59"/>
      <c r="AP66" s="59"/>
      <c r="AQ66" s="60">
        <v>85.5</v>
      </c>
      <c r="AR66" s="60">
        <v>94.97</v>
      </c>
      <c r="AS66" s="49"/>
      <c r="AT66" s="60">
        <v>85.5</v>
      </c>
      <c r="AU66" s="60">
        <v>78.47</v>
      </c>
      <c r="AV66" s="49"/>
      <c r="AW66" s="49"/>
      <c r="AX66" s="60">
        <v>85.5</v>
      </c>
      <c r="AY66" s="60">
        <v>76.75</v>
      </c>
      <c r="AZ66" s="58"/>
      <c r="BA66" s="59"/>
      <c r="BB66" s="59"/>
      <c r="BC66" s="59"/>
      <c r="BD66" s="56"/>
      <c r="BE66" s="20"/>
      <c r="BF66" s="20"/>
      <c r="BG66" s="21"/>
      <c r="BH66" s="20"/>
      <c r="BI66" s="20"/>
      <c r="BJ66" s="20"/>
      <c r="BK66" s="22"/>
      <c r="BL66" s="20"/>
      <c r="BM66" s="19"/>
      <c r="BN66" s="19"/>
      <c r="BO66" s="19"/>
    </row>
    <row r="67" spans="2:67" ht="12.75">
      <c r="B67" s="14"/>
      <c r="C67" s="57"/>
      <c r="D67" s="57"/>
      <c r="E67" s="69"/>
      <c r="F67" s="60"/>
      <c r="G67" s="60"/>
      <c r="H67" s="49"/>
      <c r="I67" s="60"/>
      <c r="J67" s="60"/>
      <c r="K67" s="49"/>
      <c r="L67" s="60"/>
      <c r="M67" s="60"/>
      <c r="N67" s="58"/>
      <c r="O67" s="59"/>
      <c r="P67" s="59"/>
      <c r="Q67" s="59"/>
      <c r="R67" s="60"/>
      <c r="S67" s="60"/>
      <c r="T67" s="49"/>
      <c r="U67" s="60"/>
      <c r="V67" s="60"/>
      <c r="W67" s="49"/>
      <c r="X67" s="60"/>
      <c r="Y67" s="60"/>
      <c r="Z67" s="58"/>
      <c r="AA67" s="59"/>
      <c r="AB67" s="59"/>
      <c r="AC67" s="59"/>
      <c r="AD67" s="60"/>
      <c r="AE67" s="60"/>
      <c r="AF67" s="49"/>
      <c r="AG67" s="60"/>
      <c r="AH67" s="60"/>
      <c r="AI67" s="49"/>
      <c r="AJ67" s="49"/>
      <c r="AK67" s="60"/>
      <c r="AL67" s="60"/>
      <c r="AM67" s="58"/>
      <c r="AN67" s="59"/>
      <c r="AO67" s="59"/>
      <c r="AP67" s="59"/>
      <c r="AQ67" s="60"/>
      <c r="AR67" s="60"/>
      <c r="AS67" s="49"/>
      <c r="AT67" s="60"/>
      <c r="AU67" s="60"/>
      <c r="AV67" s="49"/>
      <c r="AW67" s="49"/>
      <c r="AX67" s="60"/>
      <c r="AY67" s="60"/>
      <c r="AZ67" s="58"/>
      <c r="BA67" s="59"/>
      <c r="BB67" s="59"/>
      <c r="BC67" s="59"/>
      <c r="BD67" s="56"/>
      <c r="BE67" s="20"/>
      <c r="BF67" s="20"/>
      <c r="BG67" s="21"/>
      <c r="BH67" s="20"/>
      <c r="BI67" s="20"/>
      <c r="BJ67" s="20"/>
      <c r="BK67" s="22"/>
      <c r="BL67" s="20"/>
      <c r="BM67" s="19"/>
      <c r="BN67" s="19"/>
      <c r="BO67" s="19"/>
    </row>
    <row r="68" spans="2:67" ht="12.75">
      <c r="B68" s="15" t="s">
        <v>31</v>
      </c>
      <c r="C68" s="54"/>
      <c r="D68" s="54"/>
      <c r="E68" s="64"/>
      <c r="F68" s="49"/>
      <c r="G68" s="49"/>
      <c r="H68" s="49"/>
      <c r="I68" s="49"/>
      <c r="J68" s="63"/>
      <c r="K68" s="49"/>
      <c r="L68" s="49"/>
      <c r="M68" s="63"/>
      <c r="N68" s="58"/>
      <c r="O68" s="59"/>
      <c r="P68" s="59"/>
      <c r="Q68" s="59"/>
      <c r="R68" s="49"/>
      <c r="S68" s="49"/>
      <c r="T68" s="49"/>
      <c r="U68" s="49"/>
      <c r="V68" s="63"/>
      <c r="W68" s="49"/>
      <c r="X68" s="49"/>
      <c r="Y68" s="63"/>
      <c r="Z68" s="58"/>
      <c r="AA68" s="59"/>
      <c r="AB68" s="59"/>
      <c r="AC68" s="59"/>
      <c r="AD68" s="49"/>
      <c r="AE68" s="60"/>
      <c r="AF68" s="49"/>
      <c r="AG68" s="49"/>
      <c r="AH68" s="63"/>
      <c r="AI68" s="49"/>
      <c r="AJ68" s="49"/>
      <c r="AK68" s="49"/>
      <c r="AL68" s="63"/>
      <c r="AM68" s="58"/>
      <c r="AN68" s="59"/>
      <c r="AO68" s="59"/>
      <c r="AP68" s="59"/>
      <c r="AQ68" s="49"/>
      <c r="AR68" s="49"/>
      <c r="AS68" s="49"/>
      <c r="AT68" s="49"/>
      <c r="AU68" s="63"/>
      <c r="AV68" s="49"/>
      <c r="AW68" s="49"/>
      <c r="AX68" s="49"/>
      <c r="AY68" s="63"/>
      <c r="AZ68" s="58"/>
      <c r="BA68" s="59"/>
      <c r="BB68" s="59"/>
      <c r="BC68" s="59"/>
      <c r="BD68" s="61"/>
      <c r="BE68" s="21"/>
      <c r="BF68" s="23"/>
      <c r="BG68" s="21"/>
      <c r="BH68" s="20"/>
      <c r="BI68" s="20"/>
      <c r="BJ68" s="23"/>
      <c r="BK68" s="22"/>
      <c r="BL68" s="20"/>
      <c r="BM68" s="19"/>
      <c r="BN68" s="19"/>
      <c r="BO68" s="19"/>
    </row>
    <row r="69" spans="2:67" ht="12.75">
      <c r="B69" s="14" t="s">
        <v>32</v>
      </c>
      <c r="C69" s="58">
        <v>0.72</v>
      </c>
      <c r="D69" s="58">
        <v>5553.79</v>
      </c>
      <c r="E69" s="52">
        <v>5553.79</v>
      </c>
      <c r="F69" s="58">
        <v>2274.73</v>
      </c>
      <c r="G69" s="58">
        <v>1373.58</v>
      </c>
      <c r="H69" s="58">
        <v>1426.09</v>
      </c>
      <c r="I69" s="58">
        <v>2274.73</v>
      </c>
      <c r="J69" s="58">
        <v>1986.75</v>
      </c>
      <c r="K69" s="58">
        <v>1335.19</v>
      </c>
      <c r="L69" s="58">
        <v>2274.73</v>
      </c>
      <c r="M69" s="58">
        <v>2050.21</v>
      </c>
      <c r="N69" s="58">
        <v>1441.24</v>
      </c>
      <c r="O69" s="59">
        <f>F69+I69+L69</f>
        <v>6824.1900000000005</v>
      </c>
      <c r="P69" s="59">
        <f>G69+J69+M69</f>
        <v>5410.54</v>
      </c>
      <c r="Q69" s="59">
        <f>H69+K69+N69</f>
        <v>4202.5199999999995</v>
      </c>
      <c r="R69" s="58">
        <v>2274.73</v>
      </c>
      <c r="S69" s="58">
        <v>2039.75</v>
      </c>
      <c r="T69" s="58">
        <v>1334.35</v>
      </c>
      <c r="U69" s="58">
        <v>2274.73</v>
      </c>
      <c r="V69" s="58">
        <v>1944.89</v>
      </c>
      <c r="W69" s="58">
        <v>1432.74</v>
      </c>
      <c r="X69" s="58">
        <v>2274.73</v>
      </c>
      <c r="Y69" s="58">
        <v>1884.84</v>
      </c>
      <c r="Z69" s="58">
        <v>1375.84</v>
      </c>
      <c r="AA69" s="59">
        <f>R69+U69+X69</f>
        <v>6824.1900000000005</v>
      </c>
      <c r="AB69" s="59">
        <f>S69+V69+Y69</f>
        <v>5869.4800000000005</v>
      </c>
      <c r="AC69" s="59">
        <f>T69+W69+Z69</f>
        <v>4142.93</v>
      </c>
      <c r="AD69" s="49"/>
      <c r="AE69" s="60"/>
      <c r="AF69" s="49"/>
      <c r="AG69" s="49"/>
      <c r="AH69" s="63"/>
      <c r="AI69" s="49"/>
      <c r="AJ69" s="49"/>
      <c r="AK69" s="49"/>
      <c r="AL69" s="63"/>
      <c r="AM69" s="58"/>
      <c r="AN69" s="59"/>
      <c r="AO69" s="59"/>
      <c r="AP69" s="59">
        <v>4101.61</v>
      </c>
      <c r="AQ69" s="58">
        <v>2522.38</v>
      </c>
      <c r="AR69" s="58">
        <v>2801.61</v>
      </c>
      <c r="AS69" s="58">
        <v>1635.65</v>
      </c>
      <c r="AT69" s="58">
        <v>2522.38</v>
      </c>
      <c r="AU69" s="58">
        <v>2314.8</v>
      </c>
      <c r="AV69" s="58">
        <v>2126.28</v>
      </c>
      <c r="AW69" s="58"/>
      <c r="AX69" s="58">
        <v>2522.38</v>
      </c>
      <c r="AY69" s="58">
        <v>2263.84</v>
      </c>
      <c r="AZ69" s="58">
        <v>1998.23</v>
      </c>
      <c r="BA69" s="59">
        <f>AQ69+AT69+AX69</f>
        <v>7567.14</v>
      </c>
      <c r="BB69" s="59">
        <f>AR69+AU69+AY69</f>
        <v>7380.25</v>
      </c>
      <c r="BC69" s="59">
        <f>AS69+AV69+AZ69</f>
        <v>5760.16</v>
      </c>
      <c r="BD69" s="56"/>
      <c r="BE69" s="20"/>
      <c r="BF69" s="20"/>
      <c r="BG69" s="20"/>
      <c r="BH69" s="20"/>
      <c r="BI69" s="20"/>
      <c r="BJ69" s="20"/>
      <c r="BK69" s="20"/>
      <c r="BL69" s="20"/>
      <c r="BM69" s="19"/>
      <c r="BN69" s="19"/>
      <c r="BO69" s="19"/>
    </row>
    <row r="70" spans="2:67" ht="24">
      <c r="B70" s="13" t="s">
        <v>35</v>
      </c>
      <c r="C70" s="58">
        <v>1.57</v>
      </c>
      <c r="D70" s="58">
        <v>12110.35</v>
      </c>
      <c r="E70" s="52">
        <v>12110.35</v>
      </c>
      <c r="F70" s="60">
        <v>347</v>
      </c>
      <c r="G70" s="60">
        <v>209.53</v>
      </c>
      <c r="H70" s="49"/>
      <c r="I70" s="60">
        <v>347</v>
      </c>
      <c r="J70" s="60">
        <v>303.6</v>
      </c>
      <c r="K70" s="58"/>
      <c r="L70" s="60">
        <v>347</v>
      </c>
      <c r="M70" s="60">
        <v>312.74</v>
      </c>
      <c r="N70" s="58"/>
      <c r="O70" s="59"/>
      <c r="P70" s="59"/>
      <c r="Q70" s="59">
        <v>13730.67</v>
      </c>
      <c r="R70" s="60">
        <v>347</v>
      </c>
      <c r="S70" s="60">
        <v>311.15</v>
      </c>
      <c r="T70" s="49"/>
      <c r="U70" s="60">
        <v>347</v>
      </c>
      <c r="V70" s="60">
        <v>296.67</v>
      </c>
      <c r="W70" s="58"/>
      <c r="X70" s="60">
        <v>347</v>
      </c>
      <c r="Y70" s="60">
        <v>287.52</v>
      </c>
      <c r="Z70" s="58"/>
      <c r="AA70" s="59"/>
      <c r="AB70" s="59"/>
      <c r="AC70" s="59">
        <v>16589.42</v>
      </c>
      <c r="AD70" s="58">
        <v>525.5</v>
      </c>
      <c r="AE70" s="58">
        <v>569.69</v>
      </c>
      <c r="AF70" s="58"/>
      <c r="AG70" s="58">
        <v>525.5</v>
      </c>
      <c r="AH70" s="58">
        <v>437.64</v>
      </c>
      <c r="AI70" s="49"/>
      <c r="AJ70" s="58">
        <v>0.16</v>
      </c>
      <c r="AK70" s="58">
        <v>560.53</v>
      </c>
      <c r="AL70" s="58">
        <v>565.98</v>
      </c>
      <c r="AM70" s="58">
        <v>790.28</v>
      </c>
      <c r="AN70" s="59">
        <f>AD70+AG70+AK70</f>
        <v>1611.53</v>
      </c>
      <c r="AO70" s="59">
        <f>AE70+AH70+AL70</f>
        <v>1573.31</v>
      </c>
      <c r="AP70" s="58">
        <v>4692.19</v>
      </c>
      <c r="AQ70" s="60">
        <v>384.77</v>
      </c>
      <c r="AR70" s="60">
        <v>427.37</v>
      </c>
      <c r="AS70" s="49"/>
      <c r="AT70" s="60">
        <v>384.77</v>
      </c>
      <c r="AU70" s="60">
        <v>353.11</v>
      </c>
      <c r="AV70" s="58"/>
      <c r="AW70" s="58"/>
      <c r="AX70" s="60">
        <v>384.77</v>
      </c>
      <c r="AY70" s="60">
        <v>345.34</v>
      </c>
      <c r="AZ70" s="58"/>
      <c r="BA70" s="59"/>
      <c r="BB70" s="59"/>
      <c r="BC70" s="59">
        <v>6865.83</v>
      </c>
      <c r="BD70" s="56"/>
      <c r="BE70" s="20"/>
      <c r="BF70" s="20"/>
      <c r="BG70" s="20"/>
      <c r="BH70" s="20"/>
      <c r="BI70" s="20"/>
      <c r="BJ70" s="20"/>
      <c r="BK70" s="20"/>
      <c r="BL70" s="20"/>
      <c r="BM70" s="19"/>
      <c r="BN70" s="19"/>
      <c r="BO70" s="19"/>
    </row>
    <row r="71" spans="2:67" ht="12.75">
      <c r="B71" s="14"/>
      <c r="C71" s="58"/>
      <c r="D71" s="58"/>
      <c r="E71" s="73"/>
      <c r="F71" s="49"/>
      <c r="G71" s="49"/>
      <c r="H71" s="49"/>
      <c r="I71" s="49"/>
      <c r="J71" s="63"/>
      <c r="K71" s="58"/>
      <c r="L71" s="49"/>
      <c r="M71" s="63"/>
      <c r="N71" s="58"/>
      <c r="O71" s="59"/>
      <c r="P71" s="59"/>
      <c r="Q71" s="59"/>
      <c r="R71" s="49"/>
      <c r="S71" s="49"/>
      <c r="T71" s="49"/>
      <c r="U71" s="49"/>
      <c r="V71" s="63"/>
      <c r="W71" s="58"/>
      <c r="X71" s="49"/>
      <c r="Y71" s="63"/>
      <c r="Z71" s="58"/>
      <c r="AA71" s="59"/>
      <c r="AB71" s="59"/>
      <c r="AC71" s="59"/>
      <c r="AD71" s="60" t="s">
        <v>34</v>
      </c>
      <c r="AE71" s="60" t="s">
        <v>34</v>
      </c>
      <c r="AF71" s="49"/>
      <c r="AG71" s="60" t="s">
        <v>34</v>
      </c>
      <c r="AH71" s="60" t="s">
        <v>34</v>
      </c>
      <c r="AI71" s="49"/>
      <c r="AJ71" s="49"/>
      <c r="AK71" s="60" t="s">
        <v>34</v>
      </c>
      <c r="AL71" s="60" t="s">
        <v>34</v>
      </c>
      <c r="AM71" s="58"/>
      <c r="AN71" s="59"/>
      <c r="AO71" s="59"/>
      <c r="AP71" s="59"/>
      <c r="AQ71" s="49"/>
      <c r="AR71" s="49"/>
      <c r="AS71" s="49"/>
      <c r="AT71" s="49"/>
      <c r="AU71" s="63"/>
      <c r="AV71" s="58"/>
      <c r="AW71" s="58"/>
      <c r="AX71" s="49"/>
      <c r="AY71" s="63"/>
      <c r="AZ71" s="58"/>
      <c r="BA71" s="59"/>
      <c r="BB71" s="59"/>
      <c r="BC71" s="59"/>
      <c r="BD71" s="61"/>
      <c r="BE71" s="21"/>
      <c r="BF71" s="23"/>
      <c r="BG71" s="23"/>
      <c r="BH71" s="20"/>
      <c r="BI71" s="20"/>
      <c r="BJ71" s="23"/>
      <c r="BK71" s="23"/>
      <c r="BL71" s="20"/>
      <c r="BM71" s="19"/>
      <c r="BN71" s="19"/>
      <c r="BO71" s="19"/>
    </row>
    <row r="72" spans="2:67" ht="12.75">
      <c r="B72" s="14" t="s">
        <v>33</v>
      </c>
      <c r="C72" s="58"/>
      <c r="D72" s="58"/>
      <c r="E72" s="52">
        <v>11445.8</v>
      </c>
      <c r="F72" s="58">
        <v>4969.4</v>
      </c>
      <c r="G72" s="58">
        <v>3000.76</v>
      </c>
      <c r="H72" s="58">
        <v>5108.81</v>
      </c>
      <c r="I72" s="58">
        <v>4969.4</v>
      </c>
      <c r="J72" s="58">
        <v>4340.27</v>
      </c>
      <c r="K72" s="58">
        <v>3481.4</v>
      </c>
      <c r="L72" s="58">
        <v>4969.4</v>
      </c>
      <c r="M72" s="58">
        <v>4478.92</v>
      </c>
      <c r="N72" s="58">
        <v>5140.46</v>
      </c>
      <c r="O72" s="59">
        <f>F72+I72+L72</f>
        <v>14908.199999999999</v>
      </c>
      <c r="P72" s="59">
        <f>G72+J72+M72</f>
        <v>11819.95</v>
      </c>
      <c r="Q72" s="59"/>
      <c r="R72" s="58">
        <v>4969.4</v>
      </c>
      <c r="S72" s="58">
        <v>4456.06</v>
      </c>
      <c r="T72" s="58">
        <v>10573.58</v>
      </c>
      <c r="U72" s="58">
        <v>4969.4</v>
      </c>
      <c r="V72" s="58">
        <v>4248.84</v>
      </c>
      <c r="W72" s="58">
        <v>3767.56</v>
      </c>
      <c r="X72" s="58">
        <v>4969.4</v>
      </c>
      <c r="Y72" s="58">
        <v>4117.64</v>
      </c>
      <c r="Z72" s="58">
        <v>2248.28</v>
      </c>
      <c r="AA72" s="59">
        <f>R72+U72+X72</f>
        <v>14908.199999999999</v>
      </c>
      <c r="AB72" s="59">
        <f>S72+V72+Y72</f>
        <v>12822.54</v>
      </c>
      <c r="AC72" s="59"/>
      <c r="AD72" s="60">
        <v>80.16</v>
      </c>
      <c r="AE72" s="60">
        <v>86.99</v>
      </c>
      <c r="AF72" s="49"/>
      <c r="AG72" s="60">
        <v>80.16</v>
      </c>
      <c r="AH72" s="60">
        <v>66.76</v>
      </c>
      <c r="AI72" s="49"/>
      <c r="AJ72" s="49"/>
      <c r="AK72" s="60">
        <v>85.5</v>
      </c>
      <c r="AL72" s="60">
        <v>86.35</v>
      </c>
      <c r="AM72" s="58"/>
      <c r="AN72" s="59"/>
      <c r="AO72" s="59"/>
      <c r="AP72" s="59"/>
      <c r="AQ72" s="58">
        <v>5535.21</v>
      </c>
      <c r="AR72" s="58">
        <v>6147.96</v>
      </c>
      <c r="AS72" s="58"/>
      <c r="AT72" s="58">
        <v>5535.21</v>
      </c>
      <c r="AU72" s="58">
        <v>5079.66</v>
      </c>
      <c r="AV72" s="58">
        <v>6840.83</v>
      </c>
      <c r="AW72" s="58"/>
      <c r="AX72" s="58">
        <v>5535.21</v>
      </c>
      <c r="AY72" s="58">
        <v>4967.85</v>
      </c>
      <c r="AZ72" s="58">
        <v>25</v>
      </c>
      <c r="BA72" s="59">
        <f>AQ72+AT72+AX72</f>
        <v>16605.63</v>
      </c>
      <c r="BB72" s="59">
        <f>AR72+AU72+AY72</f>
        <v>16195.47</v>
      </c>
      <c r="BC72" s="59"/>
      <c r="BD72" s="61"/>
      <c r="BE72" s="21"/>
      <c r="BF72" s="23"/>
      <c r="BG72" s="23"/>
      <c r="BH72" s="20"/>
      <c r="BI72" s="20"/>
      <c r="BJ72" s="23"/>
      <c r="BK72" s="23"/>
      <c r="BL72" s="20"/>
      <c r="BM72" s="19"/>
      <c r="BN72" s="19"/>
      <c r="BO72" s="19"/>
    </row>
    <row r="73" spans="2:67" ht="12.75">
      <c r="B73" s="14"/>
      <c r="C73" s="58"/>
      <c r="D73" s="58"/>
      <c r="E73" s="52"/>
      <c r="F73" s="58"/>
      <c r="G73" s="58"/>
      <c r="H73" s="58"/>
      <c r="I73" s="58"/>
      <c r="J73" s="58"/>
      <c r="K73" s="58"/>
      <c r="L73" s="58"/>
      <c r="M73" s="58"/>
      <c r="N73" s="58"/>
      <c r="O73" s="59"/>
      <c r="P73" s="59"/>
      <c r="Q73" s="59"/>
      <c r="R73" s="58"/>
      <c r="S73" s="58"/>
      <c r="T73" s="58"/>
      <c r="U73" s="58"/>
      <c r="V73" s="58"/>
      <c r="W73" s="58"/>
      <c r="X73" s="58"/>
      <c r="Y73" s="58"/>
      <c r="Z73" s="58"/>
      <c r="AA73" s="59"/>
      <c r="AB73" s="59"/>
      <c r="AC73" s="59"/>
      <c r="AD73" s="60"/>
      <c r="AE73" s="60"/>
      <c r="AF73" s="49"/>
      <c r="AG73" s="60"/>
      <c r="AH73" s="60"/>
      <c r="AI73" s="49"/>
      <c r="AJ73" s="49"/>
      <c r="AK73" s="60"/>
      <c r="AL73" s="60"/>
      <c r="AM73" s="58"/>
      <c r="AN73" s="59"/>
      <c r="AO73" s="59"/>
      <c r="AP73" s="59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9"/>
      <c r="BB73" s="59"/>
      <c r="BC73" s="59"/>
      <c r="BD73" s="61"/>
      <c r="BE73" s="21"/>
      <c r="BF73" s="23"/>
      <c r="BG73" s="23"/>
      <c r="BH73" s="20"/>
      <c r="BI73" s="20"/>
      <c r="BJ73" s="23"/>
      <c r="BK73" s="23"/>
      <c r="BL73" s="20"/>
      <c r="BM73" s="19"/>
      <c r="BN73" s="19"/>
      <c r="BO73" s="19"/>
    </row>
    <row r="74" spans="4:67" ht="12.75">
      <c r="D74" s="81"/>
      <c r="F74" s="60" t="s">
        <v>34</v>
      </c>
      <c r="G74" s="60" t="s">
        <v>34</v>
      </c>
      <c r="H74" s="49"/>
      <c r="I74" s="60" t="s">
        <v>34</v>
      </c>
      <c r="J74" s="60" t="s">
        <v>34</v>
      </c>
      <c r="K74" s="58"/>
      <c r="L74" s="60" t="s">
        <v>34</v>
      </c>
      <c r="M74" s="60" t="s">
        <v>34</v>
      </c>
      <c r="N74" s="58"/>
      <c r="O74" s="59"/>
      <c r="P74" s="59"/>
      <c r="Q74" s="59"/>
      <c r="R74" s="60" t="s">
        <v>34</v>
      </c>
      <c r="S74" s="60" t="s">
        <v>34</v>
      </c>
      <c r="T74" s="49"/>
      <c r="U74" s="60" t="s">
        <v>34</v>
      </c>
      <c r="V74" s="60" t="s">
        <v>34</v>
      </c>
      <c r="W74" s="58"/>
      <c r="X74" s="60" t="s">
        <v>34</v>
      </c>
      <c r="Y74" s="60" t="s">
        <v>34</v>
      </c>
      <c r="Z74" s="58"/>
      <c r="AA74" s="59"/>
      <c r="AB74" s="59"/>
      <c r="AC74" s="59"/>
      <c r="AD74" s="49"/>
      <c r="AE74" s="49"/>
      <c r="AF74" s="49"/>
      <c r="AG74" s="49"/>
      <c r="AH74" s="63"/>
      <c r="AI74" s="49"/>
      <c r="AJ74" s="49"/>
      <c r="AK74" s="49"/>
      <c r="AL74" s="63"/>
      <c r="AM74" s="58"/>
      <c r="AN74" s="59"/>
      <c r="AO74" s="59"/>
      <c r="AP74" s="59"/>
      <c r="AQ74" s="60" t="s">
        <v>34</v>
      </c>
      <c r="AR74" s="60" t="s">
        <v>34</v>
      </c>
      <c r="AS74" s="49"/>
      <c r="AT74" s="60" t="s">
        <v>34</v>
      </c>
      <c r="AU74" s="60" t="s">
        <v>34</v>
      </c>
      <c r="AV74" s="58"/>
      <c r="AW74" s="58"/>
      <c r="AX74" s="60" t="s">
        <v>34</v>
      </c>
      <c r="AY74" s="60" t="s">
        <v>34</v>
      </c>
      <c r="AZ74" s="58"/>
      <c r="BA74" s="59"/>
      <c r="BB74" s="59"/>
      <c r="BC74" s="59"/>
      <c r="BD74" s="62"/>
      <c r="BE74" s="21"/>
      <c r="BF74" s="21"/>
      <c r="BG74" s="21"/>
      <c r="BH74" s="20"/>
      <c r="BI74" s="20"/>
      <c r="BJ74" s="21"/>
      <c r="BK74" s="22"/>
      <c r="BL74" s="20"/>
      <c r="BM74" s="19"/>
      <c r="BN74" s="19"/>
      <c r="BO74" s="19"/>
    </row>
    <row r="75" spans="2:67" ht="12.75" hidden="1">
      <c r="B75" s="14"/>
      <c r="C75" s="58"/>
      <c r="D75" s="58"/>
      <c r="E75" s="69"/>
      <c r="F75" s="60">
        <v>758.04</v>
      </c>
      <c r="G75" s="60">
        <v>457.74</v>
      </c>
      <c r="H75" s="49"/>
      <c r="I75" s="60">
        <v>758.04</v>
      </c>
      <c r="J75" s="60">
        <v>662.07</v>
      </c>
      <c r="K75" s="58"/>
      <c r="L75" s="60">
        <v>758.04</v>
      </c>
      <c r="M75" s="60">
        <v>683.22</v>
      </c>
      <c r="N75" s="58"/>
      <c r="O75" s="59"/>
      <c r="P75" s="59"/>
      <c r="Q75" s="59"/>
      <c r="R75" s="60">
        <v>758.04</v>
      </c>
      <c r="S75" s="60">
        <v>679.74</v>
      </c>
      <c r="T75" s="49"/>
      <c r="U75" s="60">
        <v>758.04</v>
      </c>
      <c r="V75" s="60">
        <v>648.13</v>
      </c>
      <c r="W75" s="58"/>
      <c r="X75" s="60">
        <v>758.04</v>
      </c>
      <c r="Y75" s="60">
        <v>628.11</v>
      </c>
      <c r="Z75" s="58"/>
      <c r="AA75" s="59"/>
      <c r="AB75" s="59"/>
      <c r="AC75" s="59"/>
      <c r="AD75" s="58">
        <v>2400</v>
      </c>
      <c r="AE75" s="58">
        <v>2601.84</v>
      </c>
      <c r="AF75" s="58">
        <v>1326</v>
      </c>
      <c r="AG75" s="58">
        <v>2400</v>
      </c>
      <c r="AH75" s="58">
        <v>1998.72</v>
      </c>
      <c r="AI75" s="58">
        <v>1350.25</v>
      </c>
      <c r="AJ75" s="58">
        <v>0.72</v>
      </c>
      <c r="AK75" s="58">
        <v>2522.38</v>
      </c>
      <c r="AL75" s="58">
        <v>2546.85</v>
      </c>
      <c r="AM75" s="58">
        <v>1425.36</v>
      </c>
      <c r="AN75" s="59">
        <f>AD75+AG75+AK75</f>
        <v>7322.38</v>
      </c>
      <c r="AO75" s="59">
        <f>AE75+AH75+AL75</f>
        <v>7147.41</v>
      </c>
      <c r="AP75" s="59"/>
      <c r="AQ75" s="60">
        <v>844.35</v>
      </c>
      <c r="AR75" s="60">
        <v>937.83</v>
      </c>
      <c r="AS75" s="49"/>
      <c r="AT75" s="60">
        <v>844.35</v>
      </c>
      <c r="AU75" s="60">
        <v>774.86</v>
      </c>
      <c r="AV75" s="58"/>
      <c r="AW75" s="58"/>
      <c r="AX75" s="60">
        <v>844.35</v>
      </c>
      <c r="AY75" s="60">
        <v>757.81</v>
      </c>
      <c r="AZ75" s="58"/>
      <c r="BA75" s="59"/>
      <c r="BB75" s="59"/>
      <c r="BC75" s="59"/>
      <c r="BD75" s="56"/>
      <c r="BE75" s="20"/>
      <c r="BF75" s="20"/>
      <c r="BG75" s="20"/>
      <c r="BH75" s="20"/>
      <c r="BI75" s="20"/>
      <c r="BJ75" s="20"/>
      <c r="BK75" s="20"/>
      <c r="BL75" s="20"/>
      <c r="BM75" s="19"/>
      <c r="BN75" s="19"/>
      <c r="BO75" s="19"/>
    </row>
    <row r="76" spans="2:67" ht="12.75" customHeight="1" hidden="1">
      <c r="B76" s="1"/>
      <c r="C76" s="77"/>
      <c r="D76" s="77"/>
      <c r="E76" s="78"/>
      <c r="F76" s="60" t="s">
        <v>34</v>
      </c>
      <c r="G76" s="60" t="s">
        <v>34</v>
      </c>
      <c r="H76" s="49"/>
      <c r="I76" s="60" t="s">
        <v>34</v>
      </c>
      <c r="J76" s="60" t="s">
        <v>34</v>
      </c>
      <c r="K76" s="58"/>
      <c r="L76" s="60" t="s">
        <v>34</v>
      </c>
      <c r="M76" s="60" t="s">
        <v>34</v>
      </c>
      <c r="N76" s="58"/>
      <c r="O76" s="59"/>
      <c r="P76" s="59"/>
      <c r="Q76" s="59"/>
      <c r="R76" s="60" t="s">
        <v>34</v>
      </c>
      <c r="S76" s="60" t="s">
        <v>34</v>
      </c>
      <c r="T76" s="49"/>
      <c r="U76" s="60" t="s">
        <v>34</v>
      </c>
      <c r="V76" s="60" t="s">
        <v>34</v>
      </c>
      <c r="W76" s="58"/>
      <c r="X76" s="60" t="s">
        <v>34</v>
      </c>
      <c r="Y76" s="60" t="s">
        <v>34</v>
      </c>
      <c r="Z76" s="58"/>
      <c r="AA76" s="59"/>
      <c r="AB76" s="59"/>
      <c r="AC76" s="59"/>
      <c r="AD76" s="49"/>
      <c r="AE76" s="49"/>
      <c r="AF76" s="49"/>
      <c r="AG76" s="49"/>
      <c r="AH76" s="63"/>
      <c r="AI76" s="58"/>
      <c r="AJ76" s="58"/>
      <c r="AK76" s="49"/>
      <c r="AL76" s="63"/>
      <c r="AM76" s="58"/>
      <c r="AN76" s="59"/>
      <c r="AO76" s="59"/>
      <c r="AP76" s="59"/>
      <c r="AQ76" s="60" t="s">
        <v>34</v>
      </c>
      <c r="AR76" s="60" t="s">
        <v>34</v>
      </c>
      <c r="AS76" s="49"/>
      <c r="AT76" s="60" t="s">
        <v>34</v>
      </c>
      <c r="AU76" s="60" t="s">
        <v>34</v>
      </c>
      <c r="AV76" s="58"/>
      <c r="AW76" s="58"/>
      <c r="AX76" s="60" t="s">
        <v>34</v>
      </c>
      <c r="AY76" s="60" t="s">
        <v>34</v>
      </c>
      <c r="AZ76" s="58"/>
      <c r="BA76" s="59"/>
      <c r="BB76" s="59"/>
      <c r="BC76" s="59"/>
      <c r="BD76" s="79"/>
      <c r="BE76" s="27"/>
      <c r="BF76" s="27"/>
      <c r="BG76" s="27"/>
      <c r="BH76" s="27"/>
      <c r="BI76" s="27"/>
      <c r="BJ76" s="27"/>
      <c r="BK76" s="28"/>
      <c r="BL76" s="29"/>
      <c r="BM76" s="30"/>
      <c r="BN76" s="30"/>
      <c r="BO76" s="30"/>
    </row>
    <row r="77" spans="3:67" ht="12.75">
      <c r="C77" s="56"/>
      <c r="D77" s="56"/>
      <c r="E77" s="62"/>
      <c r="F77" s="60">
        <v>117.87</v>
      </c>
      <c r="G77" s="60">
        <v>71.36</v>
      </c>
      <c r="H77" s="49"/>
      <c r="I77" s="60">
        <v>117.87</v>
      </c>
      <c r="J77" s="60">
        <v>102.92</v>
      </c>
      <c r="K77" s="58"/>
      <c r="L77" s="60">
        <v>117.87</v>
      </c>
      <c r="M77" s="60">
        <v>106.22</v>
      </c>
      <c r="N77" s="58"/>
      <c r="O77" s="59"/>
      <c r="P77" s="59"/>
      <c r="Q77" s="59"/>
      <c r="R77" s="60">
        <v>117.87</v>
      </c>
      <c r="S77" s="60">
        <v>110.11</v>
      </c>
      <c r="T77" s="49"/>
      <c r="U77" s="60">
        <v>117.87</v>
      </c>
      <c r="V77" s="60">
        <v>103.3</v>
      </c>
      <c r="W77" s="58"/>
      <c r="X77" s="60">
        <v>117.87</v>
      </c>
      <c r="Y77" s="60">
        <v>97.81</v>
      </c>
      <c r="Z77" s="58"/>
      <c r="AA77" s="59"/>
      <c r="AB77" s="59"/>
      <c r="AC77" s="59"/>
      <c r="AD77" s="58">
        <v>5289.98</v>
      </c>
      <c r="AE77" s="58">
        <v>5734.86</v>
      </c>
      <c r="AF77" s="58">
        <v>2280.94</v>
      </c>
      <c r="AG77" s="58">
        <v>5289.98</v>
      </c>
      <c r="AH77" s="58">
        <v>4405.49</v>
      </c>
      <c r="AI77" s="58">
        <v>121.89</v>
      </c>
      <c r="AJ77" s="58">
        <v>1.58</v>
      </c>
      <c r="AK77" s="58">
        <v>5535.21</v>
      </c>
      <c r="AL77" s="58">
        <v>5588.9</v>
      </c>
      <c r="AM77" s="58">
        <v>2289.36</v>
      </c>
      <c r="AN77" s="59">
        <f>AD77+AG77+AK77</f>
        <v>16115.169999999998</v>
      </c>
      <c r="AO77" s="59">
        <f>AE77+AH77+AL77</f>
        <v>15729.249999999998</v>
      </c>
      <c r="AP77" s="59"/>
      <c r="AQ77" s="60">
        <v>132.87</v>
      </c>
      <c r="AR77" s="60">
        <v>147.62</v>
      </c>
      <c r="AS77" s="49"/>
      <c r="AT77" s="60">
        <v>132.87</v>
      </c>
      <c r="AU77" s="60">
        <v>121.96</v>
      </c>
      <c r="AV77" s="58"/>
      <c r="AW77" s="58"/>
      <c r="AX77" s="60">
        <v>135.45</v>
      </c>
      <c r="AY77" s="60">
        <v>121.73</v>
      </c>
      <c r="AZ77" s="58"/>
      <c r="BA77" s="59"/>
      <c r="BB77" s="59"/>
      <c r="BC77" s="59"/>
      <c r="BD77" s="56"/>
      <c r="BE77" s="20"/>
      <c r="BF77" s="20"/>
      <c r="BG77" s="21"/>
      <c r="BH77" s="21"/>
      <c r="BI77" s="21"/>
      <c r="BJ77" s="20"/>
      <c r="BK77" s="22"/>
      <c r="BL77" s="20"/>
      <c r="BM77" s="19"/>
      <c r="BN77" s="19"/>
      <c r="BO77" s="19"/>
    </row>
    <row r="78" spans="2:67" ht="12.75">
      <c r="B78" t="s">
        <v>36</v>
      </c>
      <c r="C78" s="56"/>
      <c r="D78" s="56"/>
      <c r="E78" s="62"/>
      <c r="F78" s="49"/>
      <c r="G78" s="49"/>
      <c r="H78" s="49"/>
      <c r="I78" s="49"/>
      <c r="J78" s="63"/>
      <c r="K78" s="58"/>
      <c r="L78" s="49"/>
      <c r="M78" s="63"/>
      <c r="N78" s="58"/>
      <c r="O78" s="59"/>
      <c r="P78" s="59"/>
      <c r="Q78" s="59"/>
      <c r="R78" s="49"/>
      <c r="S78" s="49"/>
      <c r="T78" s="49"/>
      <c r="U78" s="49"/>
      <c r="V78" s="63"/>
      <c r="W78" s="58"/>
      <c r="X78" s="49"/>
      <c r="Y78" s="63"/>
      <c r="Z78" s="58"/>
      <c r="AA78" s="59"/>
      <c r="AB78" s="59"/>
      <c r="AC78" s="59"/>
      <c r="AD78" s="60" t="s">
        <v>34</v>
      </c>
      <c r="AE78" s="60" t="s">
        <v>34</v>
      </c>
      <c r="AF78" s="49"/>
      <c r="AG78" s="60" t="s">
        <v>34</v>
      </c>
      <c r="AH78" s="60" t="s">
        <v>34</v>
      </c>
      <c r="AI78" s="58"/>
      <c r="AJ78" s="58"/>
      <c r="AK78" s="60" t="s">
        <v>34</v>
      </c>
      <c r="AL78" s="60" t="s">
        <v>34</v>
      </c>
      <c r="AM78" s="58"/>
      <c r="AN78" s="59"/>
      <c r="AO78" s="59"/>
      <c r="AP78" s="59"/>
      <c r="AQ78" s="49"/>
      <c r="AR78" s="49"/>
      <c r="AS78" s="49"/>
      <c r="AT78" s="49"/>
      <c r="AU78" s="63"/>
      <c r="AV78" s="58"/>
      <c r="AW78" s="58"/>
      <c r="AX78" s="49"/>
      <c r="AY78" s="63"/>
      <c r="AZ78" s="58"/>
      <c r="BA78" s="59"/>
      <c r="BB78" s="59"/>
      <c r="BC78" s="59"/>
      <c r="BD78" s="61"/>
      <c r="BE78" s="21"/>
      <c r="BF78" s="23"/>
      <c r="BG78" s="21"/>
      <c r="BH78" s="21"/>
      <c r="BI78" s="21"/>
      <c r="BJ78" s="23"/>
      <c r="BK78" s="22"/>
      <c r="BL78" s="20"/>
      <c r="BM78" s="19"/>
      <c r="BN78" s="19"/>
      <c r="BO78" s="19"/>
    </row>
    <row r="79" spans="3:67" ht="12.75">
      <c r="C79" s="80"/>
      <c r="D79" s="80"/>
      <c r="E79" s="62"/>
      <c r="F79" s="58">
        <v>37168.18</v>
      </c>
      <c r="G79" s="58">
        <v>22445.14</v>
      </c>
      <c r="H79" s="58" t="e">
        <f>H16+H43+H55+H69+H72+#REF!</f>
        <v>#REF!</v>
      </c>
      <c r="I79" s="58" t="e">
        <f>#REF!+I72+I69+#REF!+#REF!+I55+I43+I37+I32</f>
        <v>#REF!</v>
      </c>
      <c r="J79" s="58" t="e">
        <f>#REF!+J72+J69+#REF!+#REF!+J55+J43+J37+J32</f>
        <v>#REF!</v>
      </c>
      <c r="K79" s="58" t="e">
        <f>#REF!+K72+K69+K55+K43</f>
        <v>#REF!</v>
      </c>
      <c r="L79" s="59">
        <v>38117.92</v>
      </c>
      <c r="M79" s="58" t="e">
        <f>#REF!+M72+M69+#REF!+#REF!+M59+M55+M43+M37+M32</f>
        <v>#REF!</v>
      </c>
      <c r="N79" s="58" t="e">
        <f>#REF!+N72+N69+N59+N55+N43</f>
        <v>#REF!</v>
      </c>
      <c r="O79" s="59" t="e">
        <f>#REF!+O72+O69+#REF!+#REF!+O59+O55+O43+O37+O32</f>
        <v>#REF!</v>
      </c>
      <c r="P79" s="59" t="e">
        <f>#REF!+P72+P69+#REF!+#REF!+P59+P55+P43+P37+P32</f>
        <v>#REF!</v>
      </c>
      <c r="Q79" s="59"/>
      <c r="R79" s="58">
        <v>38117.92</v>
      </c>
      <c r="S79" s="58" t="e">
        <f>#REF!+S72+S69+#REF!+#REF!+S59+S55+S43+S37+S32</f>
        <v>#REF!</v>
      </c>
      <c r="T79" s="58" t="e">
        <f>#REF!+T72+T69+#REF!+T59+T55+T43</f>
        <v>#REF!</v>
      </c>
      <c r="U79" s="58">
        <v>38117.92</v>
      </c>
      <c r="V79" s="58" t="e">
        <f>#REF!+V72+V69+#REF!+#REF!+V59+V55+V43+V37+V32</f>
        <v>#REF!</v>
      </c>
      <c r="W79" s="58" t="e">
        <f>#REF!+W72+W69+#REF!+W59+W43</f>
        <v>#REF!</v>
      </c>
      <c r="X79" s="58">
        <v>38117.92</v>
      </c>
      <c r="Y79" s="58" t="e">
        <f>#REF!+Y72+Y69+#REF!+#REF!+Y59+Y55+Y43+Y37+Y32</f>
        <v>#REF!</v>
      </c>
      <c r="Z79" s="58" t="e">
        <f>Z72+Z69+#REF!+Z59+Z43</f>
        <v>#REF!</v>
      </c>
      <c r="AA79" s="59">
        <f>R79+U79+X79</f>
        <v>114353.76</v>
      </c>
      <c r="AB79" s="59" t="e">
        <f>S79+V79+Y79</f>
        <v>#REF!</v>
      </c>
      <c r="AC79" s="59"/>
      <c r="AD79" s="60">
        <v>806.94</v>
      </c>
      <c r="AE79" s="60">
        <v>874.15</v>
      </c>
      <c r="AF79" s="49"/>
      <c r="AG79" s="60">
        <v>806.94</v>
      </c>
      <c r="AH79" s="60">
        <v>672.02</v>
      </c>
      <c r="AI79" s="58"/>
      <c r="AJ79" s="58"/>
      <c r="AK79" s="60">
        <v>844.35</v>
      </c>
      <c r="AL79" s="60">
        <v>852.54</v>
      </c>
      <c r="AM79" s="58"/>
      <c r="AN79" s="59"/>
      <c r="AO79" s="59"/>
      <c r="AP79" s="59"/>
      <c r="AQ79" s="58" t="e">
        <f>#REF!+AQ72+AQ69+#REF!+#REF!+AQ59+AQ55+AQ43+AQ37+AQ32</f>
        <v>#REF!</v>
      </c>
      <c r="AR79" s="58" t="e">
        <f>#REF!+AR72+AR69+#REF!+#REF!+AR59+AR55+AR43+AR37+AR32</f>
        <v>#REF!</v>
      </c>
      <c r="AS79" s="58" t="e">
        <f>#REF!+AS69+AS59+AS43</f>
        <v>#REF!</v>
      </c>
      <c r="AT79" s="58" t="e">
        <f>#REF!+AT72+AT69+#REF!+#REF!+AT59+AT55+AT43+AT37+AT32</f>
        <v>#REF!</v>
      </c>
      <c r="AU79" s="58" t="e">
        <f>#REF!+AU72+AU69+#REF!+#REF!+AU59+AU55+AU43+AU37+AU32</f>
        <v>#REF!</v>
      </c>
      <c r="AV79" s="58" t="e">
        <f>#REF!+AV72+AV69+AV59+AV55+AV43+AV16</f>
        <v>#REF!</v>
      </c>
      <c r="AW79" s="58"/>
      <c r="AX79" s="58" t="e">
        <f>#REF!+AX72+AX69+#REF!+#REF!+AX59+AX55+AX43+AX37+AX32</f>
        <v>#REF!</v>
      </c>
      <c r="AY79" s="58" t="e">
        <f>#REF!+AY72+AY69+#REF!+#REF!+AY59+AY55+AY43+AY37+AY32</f>
        <v>#REF!</v>
      </c>
      <c r="AZ79" s="58" t="e">
        <f>#REF!+AZ72+AZ69+AZ59+AZ55+AZ42+AZ43+AZ16</f>
        <v>#REF!</v>
      </c>
      <c r="BA79" s="59" t="e">
        <f>AQ79+AT79+AX79</f>
        <v>#REF!</v>
      </c>
      <c r="BB79" s="59" t="e">
        <f>AR79+AU79+AY79</f>
        <v>#REF!</v>
      </c>
      <c r="BC79" s="59"/>
      <c r="BD79" s="61"/>
      <c r="BE79" s="21"/>
      <c r="BF79" s="23"/>
      <c r="BG79" s="21"/>
      <c r="BH79" s="21"/>
      <c r="BI79" s="21"/>
      <c r="BJ79" s="23"/>
      <c r="BK79" s="22"/>
      <c r="BL79" s="20"/>
      <c r="BM79" s="19"/>
      <c r="BN79" s="19"/>
      <c r="BO79" s="19"/>
    </row>
    <row r="80" spans="2:67" ht="12.75">
      <c r="B80" t="s">
        <v>48</v>
      </c>
      <c r="C80" s="56"/>
      <c r="D80" s="56"/>
      <c r="E80" s="62"/>
      <c r="F80" s="70">
        <v>5669.72</v>
      </c>
      <c r="G80" s="70">
        <v>3423.83</v>
      </c>
      <c r="H80" s="63"/>
      <c r="I80" s="70">
        <f>I77+I75+I70+I66+I65+I57+I45+I39+I34</f>
        <v>5660</v>
      </c>
      <c r="J80" s="70">
        <f>J77+J75+J70+J66+J65+J57+J45+J39+J34</f>
        <v>4943.93</v>
      </c>
      <c r="K80" s="49"/>
      <c r="L80" s="70">
        <f>L77+L75+L70+L66+L65+L62+L57+L45+L39+L34</f>
        <v>5814.61</v>
      </c>
      <c r="M80" s="70">
        <f>M77+M75+M70+M66+M65+M62+M57+M45+M39+M34</f>
        <v>5240.67</v>
      </c>
      <c r="N80" s="58"/>
      <c r="O80" s="49"/>
      <c r="P80" s="49"/>
      <c r="Q80" s="49"/>
      <c r="R80" s="70">
        <f>R77+R75+R70+R66+R65+R62+R57+R45+R39+R34</f>
        <v>5814.61</v>
      </c>
      <c r="S80" s="70">
        <f>S77+S75+S70+S66+S65+S62+S57+S45+S39+S34</f>
        <v>5218.38</v>
      </c>
      <c r="T80" s="63"/>
      <c r="U80" s="70">
        <f>U77+U75+U70+U66+U65+U62+U57+U45+U39+U34</f>
        <v>5814.61</v>
      </c>
      <c r="V80" s="70">
        <f>V77+V75+V70+V66+V65+V62+V57+V45+V39+V34</f>
        <v>4974.41</v>
      </c>
      <c r="W80" s="49"/>
      <c r="X80" s="70">
        <f>X77+X75+X70+X66+X65+X62+X57+X45+X39+X34</f>
        <v>5814.61</v>
      </c>
      <c r="Y80" s="70">
        <f>Y77+Y75+Y70+Y66+Y65+Y62+Y57+Y45+Y39+Y34</f>
        <v>4818.15</v>
      </c>
      <c r="Z80" s="58"/>
      <c r="AA80" s="49"/>
      <c r="AB80" s="49"/>
      <c r="AC80" s="49"/>
      <c r="AD80" s="49"/>
      <c r="AE80" s="49"/>
      <c r="AF80" s="49"/>
      <c r="AG80" s="49"/>
      <c r="AH80" s="63"/>
      <c r="AI80" s="58"/>
      <c r="AJ80" s="58"/>
      <c r="AK80" s="49"/>
      <c r="AL80" s="63"/>
      <c r="AM80" s="58"/>
      <c r="AN80" s="59"/>
      <c r="AO80" s="59"/>
      <c r="AP80" s="59"/>
      <c r="AQ80" s="70">
        <f>AQ77+AQ75+AQ70+AQ66+AQ65+AQ62+AQ57+AQ45+AQ39+AQ34</f>
        <v>6459.240000000001</v>
      </c>
      <c r="AR80" s="70">
        <f>AR77+AR75+AR70+AR66+AR65+AR62+AR57+AR45+AR39+AR34</f>
        <v>7174.34</v>
      </c>
      <c r="AS80" s="63"/>
      <c r="AT80" s="70">
        <f>AT77+AT75+AT70+AT66+AT65+AT62+AT57+AT45+AT39+AT34</f>
        <v>6459.240000000001</v>
      </c>
      <c r="AU80" s="70">
        <f>AU77+AU75+AU70+AU66+AU65+AU62+AU57+AU45+AU39+AU34</f>
        <v>5927.700000000001</v>
      </c>
      <c r="AV80" s="49"/>
      <c r="AW80" s="49"/>
      <c r="AX80" s="70">
        <f>AX77+AX75+AX70+AX66+AX65+AX62+AX57+AX45+AX39+AX34</f>
        <v>6461.820000000001</v>
      </c>
      <c r="AY80" s="70">
        <f>AY77+AY75+AY70+AY66+AY65+AY62+AY57+AY45+AY39+AY34</f>
        <v>5799.69</v>
      </c>
      <c r="AZ80" s="58"/>
      <c r="BA80" s="49"/>
      <c r="BB80" s="49"/>
      <c r="BC80" s="49"/>
      <c r="BD80" s="62"/>
      <c r="BE80" s="21"/>
      <c r="BF80" s="21"/>
      <c r="BG80" s="21"/>
      <c r="BH80" s="21"/>
      <c r="BI80" s="21"/>
      <c r="BJ80" s="21"/>
      <c r="BK80" s="22"/>
      <c r="BL80" s="20"/>
      <c r="BM80" s="19"/>
      <c r="BN80" s="19"/>
      <c r="BO80" s="19"/>
    </row>
    <row r="81" spans="3:67" ht="12.75">
      <c r="C81" s="56"/>
      <c r="D81" s="56"/>
      <c r="E81" s="62"/>
      <c r="F81" s="49"/>
      <c r="G81" s="49"/>
      <c r="H81" s="49"/>
      <c r="I81" s="63"/>
      <c r="J81" s="63"/>
      <c r="K81" s="58"/>
      <c r="L81" s="63"/>
      <c r="M81" s="63"/>
      <c r="N81" s="58"/>
      <c r="O81" s="59"/>
      <c r="P81" s="59"/>
      <c r="Q81" s="59" t="e">
        <f>#REF!+Q70+Q69+Q65+#REF!+Q52+Q15</f>
        <v>#REF!</v>
      </c>
      <c r="R81" s="60"/>
      <c r="S81" s="60"/>
      <c r="T81" s="49"/>
      <c r="U81" s="60"/>
      <c r="V81" s="60"/>
      <c r="W81" s="58"/>
      <c r="X81" s="60"/>
      <c r="Y81" s="60"/>
      <c r="Z81" s="58"/>
      <c r="AA81" s="59"/>
      <c r="AB81" s="59"/>
      <c r="AC81" s="59" t="e">
        <f>#REF!+AC70+AC69+#REF!+#REF!+AC65+#REF!+AC52</f>
        <v>#REF!</v>
      </c>
      <c r="AD81" s="58">
        <v>805.76</v>
      </c>
      <c r="AE81" s="58">
        <v>875.18</v>
      </c>
      <c r="AF81" s="58">
        <v>1369.16</v>
      </c>
      <c r="AG81" s="58">
        <v>805.76</v>
      </c>
      <c r="AH81" s="58">
        <v>672.42</v>
      </c>
      <c r="AI81" s="58">
        <v>4689.31</v>
      </c>
      <c r="AJ81" s="58">
        <v>0.24</v>
      </c>
      <c r="AK81" s="58">
        <v>840.79</v>
      </c>
      <c r="AL81" s="58">
        <v>852.5</v>
      </c>
      <c r="AM81" s="58">
        <v>628.32</v>
      </c>
      <c r="AN81" s="59">
        <f>AD81+AG81+AK81</f>
        <v>2452.31</v>
      </c>
      <c r="AO81" s="59">
        <f>AE81+AH81+AL81</f>
        <v>2400.1</v>
      </c>
      <c r="AP81" s="59" t="e">
        <f>#REF!+AP70+AP69+#REF!+#REF!+AP65+AP52+AP29+AP15</f>
        <v>#REF!</v>
      </c>
      <c r="AQ81" s="60"/>
      <c r="AR81" s="60"/>
      <c r="AS81" s="49"/>
      <c r="AT81" s="60"/>
      <c r="AU81" s="60"/>
      <c r="AV81" s="58"/>
      <c r="AW81" s="58"/>
      <c r="AX81" s="60"/>
      <c r="AY81" s="60"/>
      <c r="AZ81" s="58"/>
      <c r="BA81" s="59"/>
      <c r="BB81" s="59"/>
      <c r="BC81" s="59" t="e">
        <f>#REF!+BC70+BC69+#REF!+BC65+#REF!+BC52+BC15</f>
        <v>#REF!</v>
      </c>
      <c r="BD81" s="56"/>
      <c r="BE81" s="20"/>
      <c r="BF81" s="20"/>
      <c r="BG81" s="20"/>
      <c r="BH81" s="20"/>
      <c r="BI81" s="20"/>
      <c r="BJ81" s="20"/>
      <c r="BK81" s="20"/>
      <c r="BL81" s="20"/>
      <c r="BM81" s="19"/>
      <c r="BN81" s="19"/>
      <c r="BO81" s="19"/>
    </row>
    <row r="82" spans="3:67" ht="12.75">
      <c r="C82" s="56"/>
      <c r="D82" s="56"/>
      <c r="E82" s="81"/>
      <c r="F82" s="58"/>
      <c r="G82" s="58"/>
      <c r="H82" s="58"/>
      <c r="I82" s="58"/>
      <c r="J82" s="58"/>
      <c r="K82" s="58"/>
      <c r="L82" s="58"/>
      <c r="M82" s="58"/>
      <c r="N82" s="58"/>
      <c r="O82" s="59" t="e">
        <f>O79+AA79+AN85+BA79</f>
        <v>#REF!</v>
      </c>
      <c r="P82" s="59" t="e">
        <f>P79+AB79+AO85+BB79</f>
        <v>#REF!</v>
      </c>
      <c r="Q82" s="59"/>
      <c r="R82" s="49"/>
      <c r="S82" s="49"/>
      <c r="T82" s="49"/>
      <c r="U82" s="49"/>
      <c r="V82" s="63"/>
      <c r="W82" s="58"/>
      <c r="X82" s="49"/>
      <c r="Y82" s="63"/>
      <c r="Z82" s="58"/>
      <c r="AA82" s="59"/>
      <c r="AB82" s="59"/>
      <c r="AC82" s="59"/>
      <c r="AD82" s="60" t="s">
        <v>34</v>
      </c>
      <c r="AE82" s="60" t="s">
        <v>34</v>
      </c>
      <c r="AF82" s="49"/>
      <c r="AG82" s="60" t="s">
        <v>34</v>
      </c>
      <c r="AH82" s="60" t="s">
        <v>34</v>
      </c>
      <c r="AI82" s="58"/>
      <c r="AJ82" s="58"/>
      <c r="AK82" s="60" t="s">
        <v>34</v>
      </c>
      <c r="AL82" s="60" t="s">
        <v>34</v>
      </c>
      <c r="AM82" s="58"/>
      <c r="AN82" s="59"/>
      <c r="AO82" s="59"/>
      <c r="AP82" s="59"/>
      <c r="AQ82" s="49"/>
      <c r="AR82" s="49"/>
      <c r="AS82" s="49"/>
      <c r="AT82" s="49"/>
      <c r="AU82" s="63"/>
      <c r="AV82" s="58"/>
      <c r="AW82" s="58"/>
      <c r="AX82" s="49"/>
      <c r="AY82" s="63"/>
      <c r="AZ82" s="58"/>
      <c r="BA82" s="59"/>
      <c r="BB82" s="59"/>
      <c r="BC82" s="59"/>
      <c r="BD82" s="71"/>
      <c r="BE82" s="22"/>
      <c r="BF82" s="24"/>
      <c r="BG82" s="24"/>
      <c r="BH82" s="21"/>
      <c r="BI82" s="21"/>
      <c r="BJ82" s="24"/>
      <c r="BK82" s="24"/>
      <c r="BL82" s="20"/>
      <c r="BM82" s="21"/>
      <c r="BN82" s="21"/>
      <c r="BO82" s="21"/>
    </row>
    <row r="83" spans="3:67" ht="12.75">
      <c r="C83" s="56"/>
      <c r="D83" s="56"/>
      <c r="E83" s="81"/>
      <c r="F83" s="70"/>
      <c r="G83" s="70"/>
      <c r="H83" s="63"/>
      <c r="I83" s="70"/>
      <c r="J83" s="70"/>
      <c r="K83" s="58"/>
      <c r="L83" s="70"/>
      <c r="M83" s="70"/>
      <c r="N83" s="58"/>
      <c r="O83" s="49"/>
      <c r="P83" s="49"/>
      <c r="Q83" s="49"/>
      <c r="R83" s="58"/>
      <c r="S83" s="58"/>
      <c r="T83" s="58"/>
      <c r="U83" s="58"/>
      <c r="V83" s="58"/>
      <c r="W83" s="58"/>
      <c r="X83" s="58"/>
      <c r="Y83" s="58"/>
      <c r="Z83" s="58"/>
      <c r="AA83" s="59"/>
      <c r="AB83" s="59"/>
      <c r="AC83" s="59"/>
      <c r="AD83" s="60">
        <v>122.93</v>
      </c>
      <c r="AE83" s="60">
        <v>133.24</v>
      </c>
      <c r="AF83" s="49"/>
      <c r="AG83" s="60">
        <v>122.93</v>
      </c>
      <c r="AH83" s="60">
        <v>102.49</v>
      </c>
      <c r="AI83" s="58"/>
      <c r="AJ83" s="58"/>
      <c r="AK83" s="60">
        <v>128.26</v>
      </c>
      <c r="AL83" s="60">
        <v>130.05</v>
      </c>
      <c r="AM83" s="58"/>
      <c r="AN83" s="59"/>
      <c r="AO83" s="59"/>
      <c r="AP83" s="59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9"/>
      <c r="BB83" s="59"/>
      <c r="BC83" s="59"/>
      <c r="BD83" s="62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</row>
    <row r="84" spans="3:56" ht="12.75">
      <c r="C84" s="56"/>
      <c r="D84" s="56"/>
      <c r="E84" s="81"/>
      <c r="F84" s="56"/>
      <c r="G84" s="56"/>
      <c r="H84" s="56"/>
      <c r="I84" s="56"/>
      <c r="J84" s="56"/>
      <c r="K84" s="56"/>
      <c r="L84" s="56"/>
      <c r="M84" s="56"/>
      <c r="N84" s="56"/>
      <c r="O84" s="82"/>
      <c r="P84" s="82"/>
      <c r="Q84" s="82"/>
      <c r="R84" s="60"/>
      <c r="S84" s="60"/>
      <c r="T84" s="49"/>
      <c r="U84" s="60"/>
      <c r="V84" s="60"/>
      <c r="W84" s="58"/>
      <c r="X84" s="60"/>
      <c r="Y84" s="60"/>
      <c r="Z84" s="58"/>
      <c r="AA84" s="59"/>
      <c r="AB84" s="59"/>
      <c r="AC84" s="59"/>
      <c r="AD84" s="49"/>
      <c r="AE84" s="49"/>
      <c r="AF84" s="49"/>
      <c r="AG84" s="49"/>
      <c r="AH84" s="63"/>
      <c r="AI84" s="58"/>
      <c r="AJ84" s="58"/>
      <c r="AK84" s="49"/>
      <c r="AL84" s="63"/>
      <c r="AM84" s="58"/>
      <c r="AN84" s="59"/>
      <c r="AO84" s="59"/>
      <c r="AP84" s="59"/>
      <c r="AQ84" s="60"/>
      <c r="AR84" s="60"/>
      <c r="AS84" s="49"/>
      <c r="AT84" s="60"/>
      <c r="AU84" s="60"/>
      <c r="AV84" s="58"/>
      <c r="AW84" s="58"/>
      <c r="AX84" s="60"/>
      <c r="AY84" s="60"/>
      <c r="AZ84" s="58"/>
      <c r="BA84" s="59"/>
      <c r="BB84" s="59"/>
      <c r="BC84" s="59"/>
      <c r="BD84" s="62"/>
    </row>
    <row r="85" spans="3:56" ht="12.75">
      <c r="C85" s="56"/>
      <c r="D85" s="56"/>
      <c r="E85" s="81"/>
      <c r="F85" s="61"/>
      <c r="G85" s="61"/>
      <c r="H85" s="62"/>
      <c r="I85" s="61"/>
      <c r="J85" s="61"/>
      <c r="K85" s="56"/>
      <c r="L85" s="61"/>
      <c r="M85" s="61"/>
      <c r="N85" s="66"/>
      <c r="O85" s="82"/>
      <c r="P85" s="82"/>
      <c r="Q85" s="82"/>
      <c r="R85" s="60"/>
      <c r="S85" s="60"/>
      <c r="T85" s="49"/>
      <c r="U85" s="60"/>
      <c r="V85" s="60"/>
      <c r="W85" s="58"/>
      <c r="X85" s="60"/>
      <c r="Y85" s="60"/>
      <c r="Z85" s="58"/>
      <c r="AA85" s="59"/>
      <c r="AB85" s="59"/>
      <c r="AC85" s="59"/>
      <c r="AD85" s="58" t="e">
        <f>AD81+AD77+AD75+AD70+#REF!+AD65+AD62+AD50+AD42+AD32</f>
        <v>#REF!</v>
      </c>
      <c r="AE85" s="58" t="e">
        <f>AE81+AE77+AE75+AE70+#REF!+AE65+AE62+AE50+AE42+AE32</f>
        <v>#REF!</v>
      </c>
      <c r="AF85" s="58" t="e">
        <f>AF81+AF77+AF75+#REF!+AF65+AF50</f>
        <v>#REF!</v>
      </c>
      <c r="AG85" s="58" t="e">
        <f>AG81+AG77+AG75+AG70+#REF!+AG65+AG62+AG50+AG42+AG32</f>
        <v>#REF!</v>
      </c>
      <c r="AH85" s="58" t="e">
        <f>AH81+AH77+AH75+AH70+#REF!+AH65+AH62+AH50+AH42+AH32</f>
        <v>#REF!</v>
      </c>
      <c r="AI85" s="58" t="e">
        <f>AI81+AI77+AI75+#REF!+AI65+AI50+AI32+AI16</f>
        <v>#REF!</v>
      </c>
      <c r="AJ85" s="58" t="e">
        <f>AJ81+AJ77+AJ75+AJ70+#REF!+AJ65+AJ62+AJ50+AJ42+AJ32</f>
        <v>#REF!</v>
      </c>
      <c r="AK85" s="58" t="e">
        <f>AK81+AK77+AK75+AK70+#REF!+AK65+AK62+AK50+AK42+AK32</f>
        <v>#REF!</v>
      </c>
      <c r="AL85" s="58" t="e">
        <f>AL81+AL77+AL75+AL70+#REF!+AL65+AL62+AL50+AL42+AL32</f>
        <v>#REF!</v>
      </c>
      <c r="AM85" s="58" t="e">
        <f>AM81+AM77+AM75+AM70+#REF!+AM65+AM50+AM16</f>
        <v>#REF!</v>
      </c>
      <c r="AN85" s="59" t="e">
        <f>AD85+AG85+AK85</f>
        <v>#REF!</v>
      </c>
      <c r="AO85" s="59" t="e">
        <f>AE85+AH85+AL85</f>
        <v>#REF!</v>
      </c>
      <c r="AP85" s="59"/>
      <c r="AQ85" s="60"/>
      <c r="AR85" s="60"/>
      <c r="AS85" s="49"/>
      <c r="AT85" s="60"/>
      <c r="AU85" s="60"/>
      <c r="AV85" s="58"/>
      <c r="AW85" s="58"/>
      <c r="AX85" s="60"/>
      <c r="AY85" s="60"/>
      <c r="AZ85" s="58"/>
      <c r="BA85" s="59"/>
      <c r="BB85" s="59"/>
      <c r="BC85" s="59"/>
      <c r="BD85" s="62"/>
    </row>
    <row r="86" spans="3:56" ht="12.75">
      <c r="C86" s="56"/>
      <c r="D86" s="56"/>
      <c r="E86" s="81"/>
      <c r="F86" s="61"/>
      <c r="G86" s="61"/>
      <c r="H86" s="62"/>
      <c r="I86" s="61"/>
      <c r="J86" s="61"/>
      <c r="K86" s="56"/>
      <c r="L86" s="61"/>
      <c r="M86" s="61"/>
      <c r="N86" s="66"/>
      <c r="O86" s="82"/>
      <c r="P86" s="82"/>
      <c r="Q86" s="82"/>
      <c r="R86" s="49"/>
      <c r="S86" s="49"/>
      <c r="T86" s="49"/>
      <c r="U86" s="49"/>
      <c r="V86" s="63"/>
      <c r="W86" s="58"/>
      <c r="X86" s="49"/>
      <c r="Y86" s="63"/>
      <c r="Z86" s="58"/>
      <c r="AA86" s="59"/>
      <c r="AB86" s="59"/>
      <c r="AC86" s="59"/>
      <c r="AD86" s="70" t="e">
        <f>AD83+AD79+#REF!+AD72+AD66+#REF!+#REF!+AD52+AD44+AD34</f>
        <v>#REF!</v>
      </c>
      <c r="AE86" s="70" t="e">
        <f>AE83+AE79+#REF!+AE72+AE66+#REF!+#REF!+AE52+AE44+AE34</f>
        <v>#REF!</v>
      </c>
      <c r="AF86" s="63"/>
      <c r="AG86" s="70" t="e">
        <f>AG83+AG79+#REF!+AG72+AG66+#REF!+#REF!+AG52+AG44+AG34</f>
        <v>#REF!</v>
      </c>
      <c r="AH86" s="70" t="e">
        <f>AH83+AH79+#REF!+AH72+AH66+#REF!+#REF!+AH52+AH44+AH34</f>
        <v>#REF!</v>
      </c>
      <c r="AI86" s="49"/>
      <c r="AJ86" s="49"/>
      <c r="AK86" s="70" t="e">
        <f>AK83+AK79+#REF!+AK72+AK66+#REF!+#REF!+AK52+AK44+AK34</f>
        <v>#REF!</v>
      </c>
      <c r="AL86" s="70" t="e">
        <f>AL83+AL79+#REF!+AL72+AL66+#REF!+#REF!+AL52+AL44+AL34</f>
        <v>#REF!</v>
      </c>
      <c r="AM86" s="58"/>
      <c r="AN86" s="49"/>
      <c r="AO86" s="49"/>
      <c r="AP86" s="49"/>
      <c r="AQ86" s="49"/>
      <c r="AR86" s="49"/>
      <c r="AS86" s="49"/>
      <c r="AT86" s="49"/>
      <c r="AU86" s="63"/>
      <c r="AV86" s="58"/>
      <c r="AW86" s="58"/>
      <c r="AX86" s="49"/>
      <c r="AY86" s="63"/>
      <c r="AZ86" s="58"/>
      <c r="BA86" s="59"/>
      <c r="BB86" s="59"/>
      <c r="BC86" s="59"/>
      <c r="BD86" s="62"/>
    </row>
    <row r="87" spans="3:56" ht="12.75">
      <c r="C87" s="56"/>
      <c r="D87" s="56"/>
      <c r="E87" s="81"/>
      <c r="F87" s="62"/>
      <c r="G87" s="62"/>
      <c r="H87" s="62"/>
      <c r="I87" s="62"/>
      <c r="J87" s="66"/>
      <c r="K87" s="56"/>
      <c r="L87" s="62"/>
      <c r="M87" s="66"/>
      <c r="N87" s="66"/>
      <c r="O87" s="82"/>
      <c r="P87" s="82"/>
      <c r="Q87" s="82"/>
      <c r="R87" s="58"/>
      <c r="S87" s="58"/>
      <c r="T87" s="58"/>
      <c r="U87" s="58"/>
      <c r="V87" s="58"/>
      <c r="W87" s="58"/>
      <c r="X87" s="58"/>
      <c r="Y87" s="58"/>
      <c r="Z87" s="58"/>
      <c r="AA87" s="59"/>
      <c r="AB87" s="59"/>
      <c r="AC87" s="59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9"/>
      <c r="AO87" s="59"/>
      <c r="AP87" s="59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9"/>
      <c r="BB87" s="59"/>
      <c r="BC87" s="59"/>
      <c r="BD87" s="62"/>
    </row>
    <row r="88" spans="3:56" ht="12.75">
      <c r="C88" s="56"/>
      <c r="D88" s="56"/>
      <c r="E88" s="81"/>
      <c r="F88" s="56"/>
      <c r="G88" s="56"/>
      <c r="H88" s="56"/>
      <c r="I88" s="56"/>
      <c r="J88" s="56"/>
      <c r="K88" s="56"/>
      <c r="L88" s="56"/>
      <c r="M88" s="56"/>
      <c r="N88" s="56"/>
      <c r="O88" s="82"/>
      <c r="P88" s="82"/>
      <c r="Q88" s="82"/>
      <c r="R88" s="70"/>
      <c r="S88" s="70"/>
      <c r="T88" s="63"/>
      <c r="U88" s="70"/>
      <c r="V88" s="70"/>
      <c r="W88" s="58"/>
      <c r="X88" s="70"/>
      <c r="Y88" s="70"/>
      <c r="Z88" s="58"/>
      <c r="AA88" s="59"/>
      <c r="AB88" s="59"/>
      <c r="AC88" s="59"/>
      <c r="AD88" s="70"/>
      <c r="AE88" s="70"/>
      <c r="AF88" s="63"/>
      <c r="AG88" s="70"/>
      <c r="AH88" s="70"/>
      <c r="AI88" s="58"/>
      <c r="AJ88" s="58"/>
      <c r="AK88" s="70"/>
      <c r="AL88" s="70"/>
      <c r="AM88" s="58"/>
      <c r="AN88" s="49"/>
      <c r="AO88" s="49"/>
      <c r="AP88" s="49"/>
      <c r="AQ88" s="70"/>
      <c r="AR88" s="70"/>
      <c r="AS88" s="63"/>
      <c r="AT88" s="70"/>
      <c r="AU88" s="70"/>
      <c r="AV88" s="58"/>
      <c r="AW88" s="58"/>
      <c r="AX88" s="70"/>
      <c r="AY88" s="70"/>
      <c r="AZ88" s="58"/>
      <c r="BA88" s="59"/>
      <c r="BB88" s="59"/>
      <c r="BC88" s="59"/>
      <c r="BD88" s="62"/>
    </row>
    <row r="89" spans="3:56" ht="12.75">
      <c r="C89" s="81"/>
      <c r="D89" s="81"/>
      <c r="E89" s="81"/>
      <c r="F89" s="71"/>
      <c r="G89" s="71"/>
      <c r="H89" s="66"/>
      <c r="I89" s="71"/>
      <c r="J89" s="71"/>
      <c r="K89" s="56"/>
      <c r="L89" s="71"/>
      <c r="M89" s="71"/>
      <c r="N89" s="66"/>
      <c r="O89" s="62" t="e">
        <f>O82+AA87+AN87+BA87</f>
        <v>#REF!</v>
      </c>
      <c r="P89" s="62" t="e">
        <f>P82+AB87+AO87+BB87</f>
        <v>#REF!</v>
      </c>
      <c r="Q89" s="62"/>
      <c r="R89" s="71"/>
      <c r="S89" s="71"/>
      <c r="T89" s="66"/>
      <c r="U89" s="71"/>
      <c r="V89" s="71"/>
      <c r="W89" s="56"/>
      <c r="X89" s="71"/>
      <c r="Y89" s="71"/>
      <c r="Z89" s="66"/>
      <c r="AA89" s="62"/>
      <c r="AB89" s="62"/>
      <c r="AC89" s="62"/>
      <c r="AD89" s="71"/>
      <c r="AE89" s="71"/>
      <c r="AF89" s="66"/>
      <c r="AG89" s="71"/>
      <c r="AH89" s="71"/>
      <c r="AI89" s="56"/>
      <c r="AJ89" s="56"/>
      <c r="AK89" s="71"/>
      <c r="AL89" s="71"/>
      <c r="AM89" s="66"/>
      <c r="AN89" s="82"/>
      <c r="AO89" s="82"/>
      <c r="AP89" s="82"/>
      <c r="AQ89" s="71"/>
      <c r="AR89" s="71"/>
      <c r="AS89" s="66"/>
      <c r="AT89" s="71"/>
      <c r="AU89" s="71"/>
      <c r="AV89" s="56"/>
      <c r="AW89" s="56"/>
      <c r="AX89" s="71"/>
      <c r="AY89" s="71"/>
      <c r="AZ89" s="66"/>
      <c r="BA89" s="82"/>
      <c r="BB89" s="82"/>
      <c r="BC89" s="82"/>
      <c r="BD89" s="62"/>
    </row>
    <row r="90" spans="3:56" ht="12.75">
      <c r="C90" s="56"/>
      <c r="D90" s="56"/>
      <c r="E90" s="81"/>
      <c r="F90" s="56"/>
      <c r="G90" s="56"/>
      <c r="H90" s="56"/>
      <c r="I90" s="56"/>
      <c r="J90" s="56"/>
      <c r="K90" s="56"/>
      <c r="L90" s="56"/>
      <c r="M90" s="56"/>
      <c r="N90" s="56"/>
      <c r="O90" s="82"/>
      <c r="P90" s="82"/>
      <c r="Q90" s="82"/>
      <c r="R90" s="56"/>
      <c r="S90" s="56"/>
      <c r="T90" s="56"/>
      <c r="U90" s="56"/>
      <c r="V90" s="56"/>
      <c r="W90" s="56"/>
      <c r="X90" s="56"/>
      <c r="Y90" s="56"/>
      <c r="Z90" s="56"/>
      <c r="AA90" s="82"/>
      <c r="AB90" s="82"/>
      <c r="AC90" s="82"/>
      <c r="AD90" s="62"/>
      <c r="AE90" s="62"/>
      <c r="AF90" s="62"/>
      <c r="AG90" s="62"/>
      <c r="AH90" s="66"/>
      <c r="AI90" s="56"/>
      <c r="AJ90" s="56"/>
      <c r="AK90" s="62"/>
      <c r="AL90" s="66"/>
      <c r="AM90" s="66"/>
      <c r="AN90" s="82"/>
      <c r="AO90" s="82"/>
      <c r="AP90" s="82"/>
      <c r="AQ90" s="62"/>
      <c r="AR90" s="62"/>
      <c r="AS90" s="62"/>
      <c r="AT90" s="62"/>
      <c r="AU90" s="66"/>
      <c r="AV90" s="56"/>
      <c r="AW90" s="56"/>
      <c r="AX90" s="62"/>
      <c r="AY90" s="66"/>
      <c r="AZ90" s="66"/>
      <c r="BA90" s="82"/>
      <c r="BB90" s="82"/>
      <c r="BC90" s="82"/>
      <c r="BD90" s="62"/>
    </row>
    <row r="91" spans="3:56" ht="12.75">
      <c r="C91" s="56"/>
      <c r="D91" s="56"/>
      <c r="E91" s="81"/>
      <c r="F91" s="71"/>
      <c r="G91" s="71"/>
      <c r="H91" s="66"/>
      <c r="I91" s="71"/>
      <c r="J91" s="66"/>
      <c r="K91" s="56"/>
      <c r="L91" s="71"/>
      <c r="M91" s="71"/>
      <c r="N91" s="66"/>
      <c r="O91" s="62"/>
      <c r="P91" s="62"/>
      <c r="Q91" s="62"/>
      <c r="R91" s="71"/>
      <c r="S91" s="71"/>
      <c r="T91" s="66"/>
      <c r="U91" s="71"/>
      <c r="V91" s="71"/>
      <c r="W91" s="56"/>
      <c r="X91" s="71"/>
      <c r="Y91" s="71"/>
      <c r="Z91" s="66"/>
      <c r="AA91" s="62"/>
      <c r="AB91" s="62"/>
      <c r="AC91" s="62"/>
      <c r="AD91" s="56"/>
      <c r="AE91" s="56"/>
      <c r="AF91" s="56"/>
      <c r="AG91" s="56"/>
      <c r="AH91" s="66"/>
      <c r="AI91" s="56"/>
      <c r="AJ91" s="56"/>
      <c r="AK91" s="56"/>
      <c r="AL91" s="66"/>
      <c r="AM91" s="66"/>
      <c r="AN91" s="82"/>
      <c r="AO91" s="82"/>
      <c r="AP91" s="82"/>
      <c r="AQ91" s="56"/>
      <c r="AR91" s="56"/>
      <c r="AS91" s="56"/>
      <c r="AT91" s="56"/>
      <c r="AU91" s="66"/>
      <c r="AV91" s="56"/>
      <c r="AW91" s="56"/>
      <c r="AX91" s="56"/>
      <c r="AY91" s="66"/>
      <c r="AZ91" s="66"/>
      <c r="BA91" s="82"/>
      <c r="BB91" s="82"/>
      <c r="BC91" s="82"/>
      <c r="BD91" s="62"/>
    </row>
    <row r="92" spans="3:56" ht="12.75">
      <c r="C92" s="56"/>
      <c r="D92" s="56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1"/>
      <c r="AE92" s="61"/>
      <c r="AF92" s="62"/>
      <c r="AG92" s="61"/>
      <c r="AH92" s="66"/>
      <c r="AI92" s="56"/>
      <c r="AJ92" s="56"/>
      <c r="AK92" s="61"/>
      <c r="AL92" s="66"/>
      <c r="AM92" s="66"/>
      <c r="AN92" s="82"/>
      <c r="AO92" s="82"/>
      <c r="AP92" s="82"/>
      <c r="AQ92" s="61"/>
      <c r="AR92" s="61"/>
      <c r="AS92" s="62"/>
      <c r="AT92" s="61"/>
      <c r="AU92" s="66"/>
      <c r="AV92" s="56"/>
      <c r="AW92" s="56"/>
      <c r="AX92" s="61"/>
      <c r="AY92" s="66"/>
      <c r="AZ92" s="66"/>
      <c r="BA92" s="82"/>
      <c r="BB92" s="82"/>
      <c r="BC92" s="82"/>
      <c r="BD92" s="62"/>
    </row>
    <row r="93" spans="3:56" ht="12.75">
      <c r="C93" s="56"/>
      <c r="D93" s="56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1"/>
      <c r="AE93" s="61"/>
      <c r="AF93" s="62"/>
      <c r="AG93" s="61"/>
      <c r="AH93" s="66"/>
      <c r="AI93" s="56"/>
      <c r="AJ93" s="56"/>
      <c r="AK93" s="61"/>
      <c r="AL93" s="66"/>
      <c r="AM93" s="66"/>
      <c r="AN93" s="82"/>
      <c r="AO93" s="82"/>
      <c r="AP93" s="82"/>
      <c r="AQ93" s="61"/>
      <c r="AR93" s="61"/>
      <c r="AS93" s="62"/>
      <c r="AT93" s="61"/>
      <c r="AU93" s="66"/>
      <c r="AV93" s="56"/>
      <c r="AW93" s="56"/>
      <c r="AX93" s="61"/>
      <c r="AY93" s="66"/>
      <c r="AZ93" s="66"/>
      <c r="BA93" s="82"/>
      <c r="BB93" s="82"/>
      <c r="BC93" s="82"/>
      <c r="BD93" s="62"/>
    </row>
    <row r="94" spans="3:56" ht="12.75">
      <c r="C94" s="56"/>
      <c r="D94" s="56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6"/>
      <c r="AI94" s="56"/>
      <c r="AJ94" s="56"/>
      <c r="AK94" s="62"/>
      <c r="AL94" s="66"/>
      <c r="AM94" s="66"/>
      <c r="AN94" s="82"/>
      <c r="AO94" s="82"/>
      <c r="AP94" s="82"/>
      <c r="AQ94" s="62"/>
      <c r="AR94" s="62"/>
      <c r="AS94" s="62"/>
      <c r="AT94" s="62"/>
      <c r="AU94" s="66"/>
      <c r="AV94" s="56"/>
      <c r="AW94" s="56"/>
      <c r="AX94" s="62"/>
      <c r="AY94" s="66"/>
      <c r="AZ94" s="66"/>
      <c r="BA94" s="82"/>
      <c r="BB94" s="82"/>
      <c r="BC94" s="82"/>
      <c r="BD94" s="62"/>
    </row>
    <row r="95" spans="3:56" ht="12.75">
      <c r="C95" s="62"/>
      <c r="D95" s="62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56"/>
      <c r="AE95" s="56"/>
      <c r="AF95" s="56">
        <f>AF87+AF83+AF74+AF68+AF52</f>
        <v>0</v>
      </c>
      <c r="AG95" s="56" t="e">
        <f>AG87+AG83+AG79+#REF!+AG52+AG42+AG33</f>
        <v>#REF!</v>
      </c>
      <c r="AH95" s="56" t="e">
        <f>AH87+AH83+AH79+#REF!+AH52+AH42+AH33</f>
        <v>#REF!</v>
      </c>
      <c r="AI95" s="56">
        <f>AI87+AI83+AI74+AI68+AI52</f>
        <v>0</v>
      </c>
      <c r="AJ95" s="56" t="e">
        <f>AJ87+AJ83+AJ79+AJ74+AJ68+#REF!+AJ52+AJ42+AJ33</f>
        <v>#REF!</v>
      </c>
      <c r="AK95" s="56" t="e">
        <f>AK87+AK83+AK79+AK74+AK68+#REF!+AK52+AK42+AK33</f>
        <v>#REF!</v>
      </c>
      <c r="AL95" s="56" t="e">
        <f>AL87+AL83+AL79+AL74+AL68+#REF!+AL52+AL42+AL33</f>
        <v>#REF!</v>
      </c>
      <c r="AM95" s="56">
        <f>AM87+AM83+AM79+AM74+AM68+AM52</f>
        <v>0</v>
      </c>
      <c r="AN95" s="82"/>
      <c r="AO95" s="82"/>
      <c r="AP95" s="82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82"/>
      <c r="BB95" s="82"/>
      <c r="BC95" s="82"/>
      <c r="BD95" s="62"/>
    </row>
    <row r="96" spans="3:56" ht="12.75">
      <c r="C96" s="62"/>
      <c r="D96" s="62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71"/>
      <c r="AE96" s="71"/>
      <c r="AF96" s="66">
        <f>AF87+AF83+AF74+AF68+AF52</f>
        <v>0</v>
      </c>
      <c r="AG96" s="71" t="e">
        <f>AG89+AG85+AG81+AG65+AG54+AG44+AG35</f>
        <v>#REF!</v>
      </c>
      <c r="AH96" s="71" t="e">
        <f>AH89+AH85+AH81+AH65+AH54+AH44+AH35</f>
        <v>#REF!</v>
      </c>
      <c r="AI96" s="56">
        <f>AI87+AI83+AI74+AI68+AI52</f>
        <v>0</v>
      </c>
      <c r="AJ96" s="56"/>
      <c r="AK96" s="71" t="e">
        <f>AK89+AK85+AK81+AK77+AK72+AK66+AK54+AK44+AK35</f>
        <v>#REF!</v>
      </c>
      <c r="AL96" s="71" t="e">
        <f>AL89+AL85+AL81+AL77+AL72+AL66+AL54+AL44+AL35</f>
        <v>#REF!</v>
      </c>
      <c r="AM96" s="66">
        <f>AM87+AM83+AM79+AM74+AM68+AM52</f>
        <v>0</v>
      </c>
      <c r="AN96" s="62"/>
      <c r="AO96" s="62"/>
      <c r="AP96" s="62"/>
      <c r="AQ96" s="71"/>
      <c r="AR96" s="71"/>
      <c r="AS96" s="66"/>
      <c r="AT96" s="71"/>
      <c r="AU96" s="71"/>
      <c r="AV96" s="56"/>
      <c r="AW96" s="56"/>
      <c r="AX96" s="71"/>
      <c r="AY96" s="71"/>
      <c r="AZ96" s="66"/>
      <c r="BA96" s="82"/>
      <c r="BB96" s="82"/>
      <c r="BC96" s="82"/>
      <c r="BD96" s="62"/>
    </row>
    <row r="97" spans="3:56" ht="12.75">
      <c r="C97" s="62"/>
      <c r="D97" s="62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</row>
    <row r="98" spans="3:56" ht="12.75">
      <c r="C98" s="62"/>
      <c r="D98" s="62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</row>
    <row r="99" spans="3:56" ht="12.75">
      <c r="C99" s="62"/>
      <c r="D99" s="62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</row>
    <row r="100" spans="3:56" ht="12.75">
      <c r="C100" s="62"/>
      <c r="D100" s="62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</row>
    <row r="101" spans="3:56" ht="12.75">
      <c r="C101" s="62"/>
      <c r="D101" s="62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</row>
    <row r="102" spans="3:56" ht="12.75">
      <c r="C102" s="62"/>
      <c r="D102" s="62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</row>
    <row r="103" spans="3:56" ht="12.75">
      <c r="C103" s="62"/>
      <c r="D103" s="62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</row>
    <row r="104" spans="3:56" ht="12.75">
      <c r="C104" s="62"/>
      <c r="D104" s="62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</row>
    <row r="105" spans="3:56" ht="12.75">
      <c r="C105" s="62"/>
      <c r="D105" s="62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</row>
    <row r="106" spans="3:56" ht="12.75">
      <c r="C106" s="62"/>
      <c r="D106" s="62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</row>
    <row r="107" spans="3:56" ht="12.75">
      <c r="C107" s="62"/>
      <c r="D107" s="62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</row>
    <row r="108" spans="3:56" ht="12.75"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</row>
    <row r="109" spans="3:56" ht="12.75"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</row>
    <row r="110" spans="3:56" ht="12.75"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</row>
    <row r="111" spans="3:56" ht="12.75"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</row>
    <row r="112" spans="3:56" ht="12.75"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</row>
    <row r="113" spans="3:56" ht="12.75"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</row>
    <row r="114" spans="3:56" ht="12.75"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</row>
    <row r="115" spans="3:56" ht="12.75"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</row>
    <row r="116" spans="3:56" ht="12.75"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</row>
    <row r="117" spans="3:56" ht="12.75"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</row>
    <row r="118" spans="3:56" ht="12.75"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</row>
    <row r="119" spans="3:56" ht="12.75"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</row>
    <row r="120" spans="3:56" ht="12.75"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</row>
    <row r="121" spans="3:56" ht="12.75"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</row>
    <row r="122" spans="3:56" ht="12.75"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</row>
    <row r="123" spans="3:56" ht="12.75"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</row>
    <row r="124" spans="3:56" ht="12.75"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</row>
    <row r="125" spans="3:56" ht="12.75"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</row>
    <row r="126" spans="3:56" ht="12.75"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</row>
    <row r="127" spans="3:56" ht="12.75"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</row>
    <row r="128" spans="3:56" ht="12.75"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</row>
  </sheetData>
  <sheetProtection/>
  <mergeCells count="2">
    <mergeCell ref="B3:S3"/>
    <mergeCell ref="B2:BR2"/>
  </mergeCells>
  <printOptions/>
  <pageMargins left="0.29" right="0.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Антон</cp:lastModifiedBy>
  <cp:lastPrinted>2014-04-02T05:38:14Z</cp:lastPrinted>
  <dcterms:created xsi:type="dcterms:W3CDTF">1996-10-08T23:32:33Z</dcterms:created>
  <dcterms:modified xsi:type="dcterms:W3CDTF">2015-03-13T06:10:14Z</dcterms:modified>
  <cp:category/>
  <cp:version/>
  <cp:contentType/>
  <cp:contentStatus/>
</cp:coreProperties>
</file>